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MUR\Desktop\Учебные планы\2025\40.02.04\"/>
    </mc:Choice>
  </mc:AlternateContent>
  <bookViews>
    <workbookView xWindow="0" yWindow="0" windowWidth="28800" windowHeight="117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4" i="1" l="1"/>
  <c r="T43" i="1"/>
  <c r="I48" i="1"/>
  <c r="I47" i="1"/>
  <c r="I46" i="1"/>
  <c r="I45" i="1"/>
  <c r="I24" i="1"/>
  <c r="J60" i="1"/>
  <c r="J59" i="1"/>
  <c r="J58" i="1" s="1"/>
  <c r="J54" i="1"/>
  <c r="J53" i="1"/>
  <c r="J52" i="1"/>
  <c r="I52" i="1" s="1"/>
  <c r="J47" i="1"/>
  <c r="J46" i="1"/>
  <c r="J45" i="1"/>
  <c r="J42" i="1"/>
  <c r="J41" i="1"/>
  <c r="J40" i="1"/>
  <c r="J39" i="1"/>
  <c r="J38" i="1"/>
  <c r="J37" i="1"/>
  <c r="J36" i="1"/>
  <c r="J35" i="1"/>
  <c r="J34" i="1"/>
  <c r="J33" i="1"/>
  <c r="J32" i="1"/>
  <c r="J30" i="1"/>
  <c r="J29" i="1"/>
  <c r="J28" i="1"/>
  <c r="J27" i="1"/>
  <c r="J26" i="1"/>
  <c r="J25" i="1"/>
  <c r="J24" i="1"/>
  <c r="K60" i="1"/>
  <c r="K59" i="1"/>
  <c r="K58" i="1" s="1"/>
  <c r="K55" i="1"/>
  <c r="K54" i="1"/>
  <c r="K51" i="1" s="1"/>
  <c r="K53" i="1"/>
  <c r="K52" i="1"/>
  <c r="K47" i="1"/>
  <c r="K46" i="1"/>
  <c r="K45" i="1"/>
  <c r="K42" i="1"/>
  <c r="K41" i="1"/>
  <c r="K40" i="1"/>
  <c r="K39" i="1"/>
  <c r="K38" i="1"/>
  <c r="K37" i="1"/>
  <c r="K36" i="1"/>
  <c r="K35" i="1"/>
  <c r="K34" i="1"/>
  <c r="K33" i="1"/>
  <c r="K32" i="1"/>
  <c r="K30" i="1"/>
  <c r="I30" i="1" s="1"/>
  <c r="K29" i="1"/>
  <c r="K28" i="1"/>
  <c r="K27" i="1"/>
  <c r="K26" i="1"/>
  <c r="K25" i="1"/>
  <c r="K24" i="1"/>
  <c r="T66" i="1"/>
  <c r="V58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AA58" i="1"/>
  <c r="Z58" i="1"/>
  <c r="Y58" i="1"/>
  <c r="X58" i="1"/>
  <c r="W58" i="1"/>
  <c r="U58" i="1"/>
  <c r="T58" i="1"/>
  <c r="Q58" i="1"/>
  <c r="P58" i="1"/>
  <c r="O58" i="1"/>
  <c r="N58" i="1"/>
  <c r="M58" i="1"/>
  <c r="L58" i="1"/>
  <c r="I28" i="1"/>
  <c r="I27" i="1"/>
  <c r="L23" i="1"/>
  <c r="M23" i="1"/>
  <c r="N23" i="1"/>
  <c r="O23" i="1"/>
  <c r="P23" i="1"/>
  <c r="Q23" i="1"/>
  <c r="AA23" i="1"/>
  <c r="Z23" i="1"/>
  <c r="Y23" i="1"/>
  <c r="X23" i="1"/>
  <c r="W23" i="1"/>
  <c r="V23" i="1"/>
  <c r="U23" i="1"/>
  <c r="T23" i="1"/>
  <c r="T44" i="1"/>
  <c r="U44" i="1"/>
  <c r="V44" i="1"/>
  <c r="Y44" i="1"/>
  <c r="I53" i="1"/>
  <c r="J50" i="1"/>
  <c r="J48" i="1"/>
  <c r="O62" i="1"/>
  <c r="O56" i="1"/>
  <c r="J51" i="1" l="1"/>
  <c r="I40" i="1"/>
  <c r="J23" i="1"/>
  <c r="I59" i="1"/>
  <c r="K23" i="1"/>
  <c r="O44" i="1"/>
  <c r="Z44" i="1"/>
  <c r="AA44" i="1"/>
  <c r="I29" i="1" l="1"/>
  <c r="J8" i="1"/>
  <c r="I22" i="1"/>
  <c r="I21" i="1"/>
  <c r="I20" i="1"/>
  <c r="I19" i="1"/>
  <c r="I18" i="1"/>
  <c r="I17" i="1"/>
  <c r="I16" i="1"/>
  <c r="I15" i="1"/>
  <c r="I9" i="1"/>
  <c r="K21" i="1" l="1"/>
  <c r="K20" i="1"/>
  <c r="K18" i="1"/>
  <c r="K17" i="1"/>
  <c r="I14" i="1"/>
  <c r="K13" i="1"/>
  <c r="K10" i="1"/>
  <c r="S44" i="1" l="1"/>
  <c r="V43" i="1"/>
  <c r="X44" i="1"/>
  <c r="Z43" i="1"/>
  <c r="S58" i="1"/>
  <c r="R58" i="1"/>
  <c r="U43" i="1"/>
  <c r="R44" i="1"/>
  <c r="AA8" i="1"/>
  <c r="Z8" i="1"/>
  <c r="Y8" i="1"/>
  <c r="X8" i="1"/>
  <c r="W8" i="1"/>
  <c r="V8" i="1"/>
  <c r="U8" i="1"/>
  <c r="T8" i="1"/>
  <c r="Q44" i="1"/>
  <c r="P44" i="1"/>
  <c r="N44" i="1"/>
  <c r="M44" i="1"/>
  <c r="L44" i="1"/>
  <c r="I63" i="1"/>
  <c r="I62" i="1"/>
  <c r="I61" i="1"/>
  <c r="M43" i="1" l="1"/>
  <c r="R43" i="1"/>
  <c r="O43" i="1"/>
  <c r="AA43" i="1"/>
  <c r="N43" i="1"/>
  <c r="S43" i="1"/>
  <c r="P43" i="1"/>
  <c r="W43" i="1"/>
  <c r="X43" i="1"/>
  <c r="L43" i="1"/>
  <c r="Q43" i="1"/>
  <c r="Y43" i="1"/>
  <c r="I37" i="1"/>
  <c r="K31" i="1"/>
  <c r="I26" i="1"/>
  <c r="I25" i="1"/>
  <c r="I57" i="1" l="1"/>
  <c r="K44" i="1"/>
  <c r="I55" i="1"/>
  <c r="I39" i="1"/>
  <c r="I35" i="1"/>
  <c r="J44" i="1"/>
  <c r="I36" i="1"/>
  <c r="I41" i="1"/>
  <c r="I23" i="1"/>
  <c r="I54" i="1"/>
  <c r="I51" i="1" s="1"/>
  <c r="I42" i="1"/>
  <c r="I50" i="1"/>
  <c r="I56" i="1"/>
  <c r="I60" i="1"/>
  <c r="I58" i="1" s="1"/>
  <c r="I44" i="1"/>
  <c r="I43" i="1" s="1"/>
  <c r="I66" i="1" s="1"/>
  <c r="I38" i="1"/>
  <c r="I34" i="1"/>
  <c r="I33" i="1"/>
  <c r="I32" i="1"/>
  <c r="AA31" i="1"/>
  <c r="Z31" i="1"/>
  <c r="Y31" i="1"/>
  <c r="Y66" i="1" s="1"/>
  <c r="X31" i="1"/>
  <c r="X66" i="1" s="1"/>
  <c r="W31" i="1"/>
  <c r="V31" i="1"/>
  <c r="U31" i="1"/>
  <c r="T31" i="1"/>
  <c r="S31" i="1"/>
  <c r="R31" i="1"/>
  <c r="Q31" i="1"/>
  <c r="P31" i="1"/>
  <c r="O31" i="1"/>
  <c r="N31" i="1"/>
  <c r="M31" i="1"/>
  <c r="L31" i="1"/>
  <c r="J31" i="1"/>
  <c r="S23" i="1"/>
  <c r="R23" i="1"/>
  <c r="S8" i="1"/>
  <c r="R8" i="1"/>
  <c r="Q8" i="1"/>
  <c r="P8" i="1"/>
  <c r="O8" i="1"/>
  <c r="N8" i="1"/>
  <c r="M8" i="1"/>
  <c r="L8" i="1"/>
  <c r="K8" i="1"/>
  <c r="I13" i="1"/>
  <c r="I12" i="1"/>
  <c r="I11" i="1"/>
  <c r="I10" i="1"/>
  <c r="V66" i="1" l="1"/>
  <c r="Z66" i="1"/>
  <c r="AA66" i="1"/>
  <c r="U66" i="1"/>
  <c r="W66" i="1"/>
  <c r="K43" i="1"/>
  <c r="J43" i="1"/>
  <c r="J66" i="1" s="1"/>
  <c r="O66" i="1"/>
  <c r="L66" i="1"/>
  <c r="I8" i="1"/>
  <c r="N66" i="1"/>
  <c r="Q66" i="1"/>
  <c r="P66" i="1"/>
  <c r="M66" i="1"/>
  <c r="R66" i="1"/>
  <c r="S66" i="1"/>
  <c r="I31" i="1"/>
  <c r="K66" i="1" l="1"/>
</calcChain>
</file>

<file path=xl/sharedStrings.xml><?xml version="1.0" encoding="utf-8"?>
<sst xmlns="http://schemas.openxmlformats.org/spreadsheetml/2006/main" count="212" uniqueCount="155">
  <si>
    <t>Индекс</t>
  </si>
  <si>
    <t>Наименование циклов, дисциплин, профессиональных модулей, МДК, практик</t>
  </si>
  <si>
    <t>Объем образовательной нагрузки</t>
  </si>
  <si>
    <t>Учебная нагрузка обучающихся  (час.)</t>
  </si>
  <si>
    <t>самостоятельная учебная работа</t>
  </si>
  <si>
    <t>Во взаимодействии с преподавателем</t>
  </si>
  <si>
    <t>Нагрузка на дисциплины и МДК</t>
  </si>
  <si>
    <t>Консультации</t>
  </si>
  <si>
    <t>Промежуточная аттестация</t>
  </si>
  <si>
    <t>Сам. работа</t>
  </si>
  <si>
    <t>всего учебных занятий</t>
  </si>
  <si>
    <t>в т. ч. по учебным дисциплинам и МДК</t>
  </si>
  <si>
    <t>лаб. и практ. занятий</t>
  </si>
  <si>
    <t>курсовых работ (проектов)</t>
  </si>
  <si>
    <t>ОД.00</t>
  </si>
  <si>
    <t>Общеобразовательный цикл</t>
  </si>
  <si>
    <t>ОД.01</t>
  </si>
  <si>
    <t>Русский язык</t>
  </si>
  <si>
    <t>Э</t>
  </si>
  <si>
    <t>ОД.02</t>
  </si>
  <si>
    <t>Литература</t>
  </si>
  <si>
    <t>ДЗ</t>
  </si>
  <si>
    <t>ОД.03</t>
  </si>
  <si>
    <t>История</t>
  </si>
  <si>
    <t>ОД.04</t>
  </si>
  <si>
    <t>Обществознание</t>
  </si>
  <si>
    <t>ОД.05</t>
  </si>
  <si>
    <t>География</t>
  </si>
  <si>
    <t>ОД.06</t>
  </si>
  <si>
    <t>Иностранный язык</t>
  </si>
  <si>
    <t>ОД.07</t>
  </si>
  <si>
    <t>Математика</t>
  </si>
  <si>
    <t>ОД.08</t>
  </si>
  <si>
    <t>Информатика</t>
  </si>
  <si>
    <t>ОД.09</t>
  </si>
  <si>
    <t>Физическая культура</t>
  </si>
  <si>
    <t>З</t>
  </si>
  <si>
    <t>ОД.10</t>
  </si>
  <si>
    <t>ОД.11</t>
  </si>
  <si>
    <t>Физика</t>
  </si>
  <si>
    <t>ОД.12</t>
  </si>
  <si>
    <t>Химия</t>
  </si>
  <si>
    <t>ОД.13</t>
  </si>
  <si>
    <t>Биология</t>
  </si>
  <si>
    <t>ОД.14</t>
  </si>
  <si>
    <t>Индивидуальный проект</t>
  </si>
  <si>
    <t>История России</t>
  </si>
  <si>
    <t>Иностранный язык в профессиональной деятельности</t>
  </si>
  <si>
    <t>Безопасность жизнедеятельности</t>
  </si>
  <si>
    <t>Основы бережливого производства</t>
  </si>
  <si>
    <t>Основы финансовой грамотности</t>
  </si>
  <si>
    <t>ОП.00</t>
  </si>
  <si>
    <t>Общепрофессиональный цикл</t>
  </si>
  <si>
    <t>ОП.01</t>
  </si>
  <si>
    <t>ОП.02</t>
  </si>
  <si>
    <t>ОП.03</t>
  </si>
  <si>
    <t>ОП.04</t>
  </si>
  <si>
    <t>ОП.05</t>
  </si>
  <si>
    <t>ОП.06</t>
  </si>
  <si>
    <t>Профессиональный цикл</t>
  </si>
  <si>
    <t>ПМ.01</t>
  </si>
  <si>
    <t>МДК 01.01</t>
  </si>
  <si>
    <t>МДК 01.02</t>
  </si>
  <si>
    <t>УП.01</t>
  </si>
  <si>
    <t>ПП.01</t>
  </si>
  <si>
    <t>ПМ.02</t>
  </si>
  <si>
    <t>МДК 02.01</t>
  </si>
  <si>
    <t>УП.02</t>
  </si>
  <si>
    <t>ПП.02</t>
  </si>
  <si>
    <t>ПМ.03</t>
  </si>
  <si>
    <t>УП.03</t>
  </si>
  <si>
    <t>ПП.03</t>
  </si>
  <si>
    <t>Экзамен (квалификационный)</t>
  </si>
  <si>
    <t>ПДП</t>
  </si>
  <si>
    <t>Преддипломная практика</t>
  </si>
  <si>
    <t>ГИА</t>
  </si>
  <si>
    <t>Государственная итоговая аттестация</t>
  </si>
  <si>
    <t>Всего</t>
  </si>
  <si>
    <r>
      <t>Распределение учебной нагрузки по курсам</t>
    </r>
    <r>
      <rPr>
        <vertAlign val="superscript"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и семестрам (час. в семестр)</t>
    </r>
  </si>
  <si>
    <t>теоретическое обучение</t>
  </si>
  <si>
    <t>По производственной и учебной                                               практике</t>
  </si>
  <si>
    <t>МДК03.01</t>
  </si>
  <si>
    <t>Формы промежуточной аттестации (по семестрам)</t>
  </si>
  <si>
    <t>П.00</t>
  </si>
  <si>
    <t>Социально - гуманитарный цикл</t>
  </si>
  <si>
    <t>СГ.00</t>
  </si>
  <si>
    <t>СГ.01</t>
  </si>
  <si>
    <t>СГ.02</t>
  </si>
  <si>
    <t>СГ.03</t>
  </si>
  <si>
    <t>СГ.04</t>
  </si>
  <si>
    <t>СГ.05</t>
  </si>
  <si>
    <t>1 сем. 17 нед.</t>
  </si>
  <si>
    <t>3 сем. 17 нед.</t>
  </si>
  <si>
    <t>5 сем. 17 нед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</si>
  <si>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</si>
  <si>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</si>
  <si>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</si>
  <si>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</si>
  <si>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</si>
  <si>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</si>
  <si>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0/0/0</t>
  </si>
  <si>
    <t>2/8/4</t>
  </si>
  <si>
    <t>2 сем. 24 нед</t>
  </si>
  <si>
    <t>I курс (41 нед.)</t>
  </si>
  <si>
    <t>6 сем. 24 нед</t>
  </si>
  <si>
    <t>3. План учебного процесса</t>
  </si>
  <si>
    <t>всего</t>
  </si>
  <si>
    <t>учебных дисциплин и МДК</t>
  </si>
  <si>
    <t>учебной практики</t>
  </si>
  <si>
    <t>производственной практики</t>
  </si>
  <si>
    <t>преддипломной практики</t>
  </si>
  <si>
    <t>зачётов</t>
  </si>
  <si>
    <t>дифференцированных зачётов</t>
  </si>
  <si>
    <t>экзаменов</t>
  </si>
  <si>
    <t>Основы предпринимательской деятельности</t>
  </si>
  <si>
    <t>МДК.01.03</t>
  </si>
  <si>
    <t>Основы безопасности и защиты Родины</t>
  </si>
  <si>
    <t>СГ.ДВ.07</t>
  </si>
  <si>
    <t>Русский язык и культура речи</t>
  </si>
  <si>
    <t>III курс (41 нед.)</t>
  </si>
  <si>
    <t xml:space="preserve">Государственная итоговая аттестация 6 недель
</t>
  </si>
  <si>
    <t>2/1/1</t>
  </si>
  <si>
    <t>СГ.06</t>
  </si>
  <si>
    <t>Теория государства и права</t>
  </si>
  <si>
    <t>Коституционное право России</t>
  </si>
  <si>
    <t>Административное право</t>
  </si>
  <si>
    <t>Гражданское право</t>
  </si>
  <si>
    <t>Информаионные технологии в юридической деятельности</t>
  </si>
  <si>
    <t>Документационное обеспечение управления</t>
  </si>
  <si>
    <t>Правоприменительная деятельность</t>
  </si>
  <si>
    <t>Правоохранительная деятельность</t>
  </si>
  <si>
    <t>Обеспечение реализации прав граждан в сфере пенсионного обеспечения и социальной защиты</t>
  </si>
  <si>
    <t>Административный процесс</t>
  </si>
  <si>
    <t>Трудовое право</t>
  </si>
  <si>
    <t>Гражданский процесс</t>
  </si>
  <si>
    <t>Судоустройство и правоохранительные органы</t>
  </si>
  <si>
    <t xml:space="preserve">МДК 02.02 </t>
  </si>
  <si>
    <t>Уголовный процесс</t>
  </si>
  <si>
    <t>МДК 02.03</t>
  </si>
  <si>
    <t>Уголовное право</t>
  </si>
  <si>
    <t>Право социального обеспения</t>
  </si>
  <si>
    <t>Психология социально-правовой деятельности</t>
  </si>
  <si>
    <t>4 сем. 24 нед</t>
  </si>
  <si>
    <t>Семейное право</t>
  </si>
  <si>
    <t>Жилищное право</t>
  </si>
  <si>
    <t>Основы экономики</t>
  </si>
  <si>
    <t>Основы манеджмента</t>
  </si>
  <si>
    <t>ОП.ДВ.07</t>
  </si>
  <si>
    <t>ОП.ДВ.08</t>
  </si>
  <si>
    <t>ОП.ДВ.09</t>
  </si>
  <si>
    <t>ОП.ДВ.10</t>
  </si>
  <si>
    <t>II курс (41 нед.)</t>
  </si>
  <si>
    <t>3/8/3</t>
  </si>
  <si>
    <t>2/3/1</t>
  </si>
  <si>
    <t>3/7/3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</si>
</sst>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0" fillId="0" borderId="1" xfId="0" applyBorder="1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0" fillId="0" borderId="13" xfId="0" applyBorder="1" applyAlignment="1">
      <alignment wrapText="1"/>
    </xf>
    <xf numFmtId="0" fontId="2" fillId="0" borderId="8" xfId="0" applyFont="1" applyBorder="1" applyAlignment="1">
      <alignment horizontal="center" textRotation="90" wrapText="1"/>
    </xf>
    <xf numFmtId="0" fontId="2" fillId="0" borderId="14" xfId="0" applyFont="1" applyBorder="1" applyAlignment="1">
      <alignment horizont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left" textRotation="90" wrapText="1"/>
    </xf>
    <xf numFmtId="0" fontId="2" fillId="0" borderId="7" xfId="0" applyFont="1" applyBorder="1" applyAlignment="1">
      <alignment horizontal="left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3"/>
  <sheetViews>
    <sheetView tabSelected="1" zoomScale="124" zoomScaleNormal="124" workbookViewId="0">
      <pane xSplit="13" ySplit="6" topLeftCell="N11" activePane="bottomRight" state="frozen"/>
      <selection pane="topRight" activeCell="P1" sqref="P1"/>
      <selection pane="bottomLeft" activeCell="A6" sqref="A6"/>
      <selection pane="bottomRight" activeCell="H57" sqref="H57"/>
    </sheetView>
  </sheetViews>
  <sheetFormatPr defaultRowHeight="15" x14ac:dyDescent="0.25"/>
  <cols>
    <col min="1" max="1" width="11.85546875" style="2" customWidth="1"/>
    <col min="2" max="2" width="26.140625" style="1" customWidth="1"/>
    <col min="3" max="3" width="3.85546875" style="1" customWidth="1"/>
    <col min="4" max="4" width="4.140625" style="1" customWidth="1"/>
    <col min="5" max="5" width="4.42578125" style="1" customWidth="1"/>
    <col min="6" max="6" width="4.28515625" style="1" customWidth="1"/>
    <col min="7" max="7" width="4.140625" style="1" customWidth="1"/>
    <col min="8" max="8" width="4.28515625" style="1" customWidth="1"/>
    <col min="9" max="9" width="6.5703125" style="1" customWidth="1"/>
    <col min="10" max="10" width="4.28515625" style="1" customWidth="1"/>
    <col min="11" max="11" width="5.5703125" style="1" customWidth="1"/>
    <col min="12" max="12" width="6" style="1" customWidth="1"/>
    <col min="13" max="13" width="5.7109375" style="1" customWidth="1"/>
    <col min="14" max="14" width="4.85546875" style="1" customWidth="1"/>
    <col min="15" max="15" width="6" style="1" customWidth="1"/>
    <col min="16" max="16" width="4.28515625" style="1" customWidth="1"/>
    <col min="17" max="17" width="4.5703125" style="1" customWidth="1"/>
    <col min="18" max="18" width="5.5703125" style="1" customWidth="1"/>
    <col min="19" max="19" width="5.42578125" style="1" customWidth="1"/>
    <col min="20" max="20" width="5" style="1" customWidth="1"/>
    <col min="21" max="21" width="4.85546875" style="1" customWidth="1"/>
    <col min="22" max="24" width="5" style="1" customWidth="1"/>
    <col min="25" max="25" width="5.5703125" style="1" customWidth="1"/>
    <col min="26" max="26" width="5.42578125" style="1" customWidth="1"/>
    <col min="27" max="27" width="5.5703125" style="1" customWidth="1"/>
    <col min="28" max="16384" width="9.140625" style="1"/>
  </cols>
  <sheetData>
    <row r="1" spans="1:27" x14ac:dyDescent="0.25">
      <c r="A1" s="51" t="s">
        <v>105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 spans="1:27" ht="28.5" customHeight="1" x14ac:dyDescent="0.25">
      <c r="A2" s="74" t="s">
        <v>0</v>
      </c>
      <c r="B2" s="78" t="s">
        <v>1</v>
      </c>
      <c r="C2" s="53" t="s">
        <v>82</v>
      </c>
      <c r="D2" s="54"/>
      <c r="E2" s="54"/>
      <c r="F2" s="54"/>
      <c r="G2" s="54"/>
      <c r="H2" s="54"/>
      <c r="I2" s="74" t="s">
        <v>2</v>
      </c>
      <c r="J2" s="70" t="s">
        <v>3</v>
      </c>
      <c r="K2" s="71"/>
      <c r="L2" s="71"/>
      <c r="M2" s="71"/>
      <c r="N2" s="71"/>
      <c r="O2" s="71"/>
      <c r="P2" s="71"/>
      <c r="Q2" s="71"/>
      <c r="R2" s="82" t="s">
        <v>78</v>
      </c>
      <c r="S2" s="84"/>
      <c r="T2" s="84"/>
      <c r="U2" s="84"/>
      <c r="V2" s="84"/>
      <c r="W2" s="84"/>
      <c r="X2" s="84"/>
      <c r="Y2" s="84"/>
      <c r="Z2" s="84"/>
      <c r="AA2" s="83"/>
    </row>
    <row r="3" spans="1:27" ht="21.75" customHeight="1" x14ac:dyDescent="0.25">
      <c r="A3" s="77"/>
      <c r="B3" s="79"/>
      <c r="C3" s="59"/>
      <c r="D3" s="60"/>
      <c r="E3" s="60"/>
      <c r="F3" s="60"/>
      <c r="G3" s="60"/>
      <c r="H3" s="60"/>
      <c r="I3" s="77"/>
      <c r="J3" s="85" t="s">
        <v>4</v>
      </c>
      <c r="K3" s="53" t="s">
        <v>5</v>
      </c>
      <c r="L3" s="54"/>
      <c r="M3" s="54"/>
      <c r="N3" s="54"/>
      <c r="O3" s="54"/>
      <c r="P3" s="54"/>
      <c r="Q3" s="54"/>
      <c r="R3" s="82" t="s">
        <v>103</v>
      </c>
      <c r="S3" s="83"/>
      <c r="T3" s="72" t="s">
        <v>151</v>
      </c>
      <c r="U3" s="84"/>
      <c r="V3" s="84"/>
      <c r="W3" s="70"/>
      <c r="X3" s="82" t="s">
        <v>119</v>
      </c>
      <c r="Y3" s="84"/>
      <c r="Z3" s="84"/>
      <c r="AA3" s="83"/>
    </row>
    <row r="4" spans="1:27" ht="24.75" customHeight="1" x14ac:dyDescent="0.25">
      <c r="A4" s="77"/>
      <c r="B4" s="79"/>
      <c r="C4" s="74" t="s">
        <v>94</v>
      </c>
      <c r="D4" s="74" t="s">
        <v>95</v>
      </c>
      <c r="E4" s="74" t="s">
        <v>96</v>
      </c>
      <c r="F4" s="74" t="s">
        <v>97</v>
      </c>
      <c r="G4" s="74" t="s">
        <v>98</v>
      </c>
      <c r="H4" s="74" t="s">
        <v>99</v>
      </c>
      <c r="I4" s="77"/>
      <c r="J4" s="86"/>
      <c r="K4" s="53" t="s">
        <v>6</v>
      </c>
      <c r="L4" s="54"/>
      <c r="M4" s="54"/>
      <c r="N4" s="55"/>
      <c r="O4" s="87" t="s">
        <v>80</v>
      </c>
      <c r="P4" s="74" t="s">
        <v>7</v>
      </c>
      <c r="Q4" s="67" t="s">
        <v>8</v>
      </c>
      <c r="R4" s="69" t="s">
        <v>91</v>
      </c>
      <c r="S4" s="89" t="s">
        <v>102</v>
      </c>
      <c r="T4" s="80" t="s">
        <v>92</v>
      </c>
      <c r="U4" s="81" t="s">
        <v>9</v>
      </c>
      <c r="V4" s="81" t="s">
        <v>142</v>
      </c>
      <c r="W4" s="90" t="s">
        <v>9</v>
      </c>
      <c r="X4" s="69" t="s">
        <v>93</v>
      </c>
      <c r="Y4" s="81" t="s">
        <v>9</v>
      </c>
      <c r="Z4" s="81" t="s">
        <v>104</v>
      </c>
      <c r="AA4" s="89" t="s">
        <v>9</v>
      </c>
    </row>
    <row r="5" spans="1:27" ht="37.5" customHeight="1" x14ac:dyDescent="0.25">
      <c r="A5" s="77"/>
      <c r="B5" s="79"/>
      <c r="C5" s="75"/>
      <c r="D5" s="75"/>
      <c r="E5" s="75"/>
      <c r="F5" s="75"/>
      <c r="G5" s="75"/>
      <c r="H5" s="75"/>
      <c r="I5" s="77"/>
      <c r="J5" s="86"/>
      <c r="K5" s="85" t="s">
        <v>10</v>
      </c>
      <c r="L5" s="70" t="s">
        <v>11</v>
      </c>
      <c r="M5" s="71"/>
      <c r="N5" s="72"/>
      <c r="O5" s="88"/>
      <c r="P5" s="77"/>
      <c r="Q5" s="68"/>
      <c r="R5" s="69"/>
      <c r="S5" s="89"/>
      <c r="T5" s="80"/>
      <c r="U5" s="81"/>
      <c r="V5" s="81"/>
      <c r="W5" s="90"/>
      <c r="X5" s="69"/>
      <c r="Y5" s="81"/>
      <c r="Z5" s="81"/>
      <c r="AA5" s="89"/>
    </row>
    <row r="6" spans="1:27" ht="123" customHeight="1" x14ac:dyDescent="0.25">
      <c r="A6" s="77"/>
      <c r="B6" s="79"/>
      <c r="C6" s="76"/>
      <c r="D6" s="76"/>
      <c r="E6" s="76"/>
      <c r="F6" s="76"/>
      <c r="G6" s="76"/>
      <c r="H6" s="76"/>
      <c r="I6" s="77"/>
      <c r="J6" s="86"/>
      <c r="K6" s="86"/>
      <c r="L6" s="11" t="s">
        <v>79</v>
      </c>
      <c r="M6" s="11" t="s">
        <v>12</v>
      </c>
      <c r="N6" s="11" t="s">
        <v>13</v>
      </c>
      <c r="O6" s="88"/>
      <c r="P6" s="77"/>
      <c r="Q6" s="68"/>
      <c r="R6" s="69"/>
      <c r="S6" s="89"/>
      <c r="T6" s="80"/>
      <c r="U6" s="81"/>
      <c r="V6" s="81"/>
      <c r="W6" s="90"/>
      <c r="X6" s="69"/>
      <c r="Y6" s="81"/>
      <c r="Z6" s="81"/>
      <c r="AA6" s="89"/>
    </row>
    <row r="7" spans="1:27" s="2" customFormat="1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5">
        <v>11</v>
      </c>
      <c r="J7" s="5">
        <v>12</v>
      </c>
      <c r="K7" s="3">
        <v>13</v>
      </c>
      <c r="L7" s="3">
        <v>14</v>
      </c>
      <c r="M7" s="3">
        <v>15</v>
      </c>
      <c r="N7" s="3">
        <v>16</v>
      </c>
      <c r="O7" s="3">
        <v>17</v>
      </c>
      <c r="P7" s="3">
        <v>18</v>
      </c>
      <c r="Q7" s="25">
        <v>19</v>
      </c>
      <c r="R7" s="43">
        <v>20</v>
      </c>
      <c r="S7" s="45">
        <v>21</v>
      </c>
      <c r="T7" s="47">
        <v>22</v>
      </c>
      <c r="U7" s="44">
        <v>23</v>
      </c>
      <c r="V7" s="44">
        <v>24</v>
      </c>
      <c r="W7" s="41">
        <v>25</v>
      </c>
      <c r="X7" s="43">
        <v>26</v>
      </c>
      <c r="Y7" s="44">
        <v>27</v>
      </c>
      <c r="Z7" s="44">
        <v>28</v>
      </c>
      <c r="AA7" s="45">
        <v>29</v>
      </c>
    </row>
    <row r="8" spans="1:27" ht="25.5" x14ac:dyDescent="0.25">
      <c r="A8" s="6" t="s">
        <v>14</v>
      </c>
      <c r="B8" s="7" t="s">
        <v>15</v>
      </c>
      <c r="C8" s="6" t="s">
        <v>100</v>
      </c>
      <c r="D8" s="15" t="s">
        <v>101</v>
      </c>
      <c r="E8" s="6"/>
      <c r="F8" s="6"/>
      <c r="G8" s="6"/>
      <c r="H8" s="6"/>
      <c r="I8" s="6">
        <f t="shared" ref="I8:AA8" si="0">I9+I10+I11+I12+I13+I14+I15+I16+I17+I18+I19+I20+I21+I22</f>
        <v>1476</v>
      </c>
      <c r="J8" s="8">
        <f t="shared" si="0"/>
        <v>32</v>
      </c>
      <c r="K8" s="8">
        <f t="shared" si="0"/>
        <v>1404</v>
      </c>
      <c r="L8" s="8">
        <f t="shared" si="0"/>
        <v>829</v>
      </c>
      <c r="M8" s="8">
        <f t="shared" si="0"/>
        <v>575</v>
      </c>
      <c r="N8" s="8">
        <f t="shared" si="0"/>
        <v>0</v>
      </c>
      <c r="O8" s="8">
        <f t="shared" si="0"/>
        <v>0</v>
      </c>
      <c r="P8" s="8">
        <f t="shared" si="0"/>
        <v>8</v>
      </c>
      <c r="Q8" s="8">
        <f t="shared" si="0"/>
        <v>32</v>
      </c>
      <c r="R8" s="34">
        <f t="shared" si="0"/>
        <v>612</v>
      </c>
      <c r="S8" s="35">
        <f t="shared" si="0"/>
        <v>864</v>
      </c>
      <c r="T8" s="31">
        <f t="shared" si="0"/>
        <v>0</v>
      </c>
      <c r="U8" s="6">
        <f t="shared" si="0"/>
        <v>0</v>
      </c>
      <c r="V8" s="6">
        <f t="shared" si="0"/>
        <v>0</v>
      </c>
      <c r="W8" s="8">
        <f t="shared" si="0"/>
        <v>0</v>
      </c>
      <c r="X8" s="34">
        <f t="shared" si="0"/>
        <v>0</v>
      </c>
      <c r="Y8" s="6">
        <f t="shared" si="0"/>
        <v>0</v>
      </c>
      <c r="Z8" s="6">
        <f t="shared" si="0"/>
        <v>0</v>
      </c>
      <c r="AA8" s="35">
        <f t="shared" si="0"/>
        <v>0</v>
      </c>
    </row>
    <row r="9" spans="1:27" x14ac:dyDescent="0.25">
      <c r="A9" s="3" t="s">
        <v>16</v>
      </c>
      <c r="B9" s="4" t="s">
        <v>17</v>
      </c>
      <c r="C9" s="3"/>
      <c r="D9" s="3" t="s">
        <v>18</v>
      </c>
      <c r="E9" s="3"/>
      <c r="F9" s="3"/>
      <c r="G9" s="3"/>
      <c r="H9" s="3"/>
      <c r="I9" s="5">
        <f>R9+S9</f>
        <v>82</v>
      </c>
      <c r="J9" s="5"/>
      <c r="K9" s="3">
        <v>72</v>
      </c>
      <c r="L9" s="3">
        <v>40</v>
      </c>
      <c r="M9" s="3">
        <v>32</v>
      </c>
      <c r="N9" s="3"/>
      <c r="O9" s="3"/>
      <c r="P9" s="3">
        <v>2</v>
      </c>
      <c r="Q9" s="25">
        <v>8</v>
      </c>
      <c r="R9" s="43">
        <v>34</v>
      </c>
      <c r="S9" s="45">
        <v>48</v>
      </c>
      <c r="T9" s="47"/>
      <c r="U9" s="44"/>
      <c r="V9" s="44"/>
      <c r="W9" s="41"/>
      <c r="X9" s="43"/>
      <c r="Y9" s="44"/>
      <c r="Z9" s="44"/>
      <c r="AA9" s="45"/>
    </row>
    <row r="10" spans="1:27" x14ac:dyDescent="0.25">
      <c r="A10" s="3" t="s">
        <v>19</v>
      </c>
      <c r="B10" s="4" t="s">
        <v>20</v>
      </c>
      <c r="C10" s="14"/>
      <c r="D10" s="3" t="s">
        <v>21</v>
      </c>
      <c r="E10" s="3"/>
      <c r="F10" s="3"/>
      <c r="G10" s="3"/>
      <c r="H10" s="3"/>
      <c r="I10" s="5">
        <f>K10+J10+Q10+P10+O10</f>
        <v>140</v>
      </c>
      <c r="J10" s="5"/>
      <c r="K10" s="19">
        <f t="shared" ref="K10:K21" si="1">R10+S10</f>
        <v>140</v>
      </c>
      <c r="L10" s="3">
        <v>108</v>
      </c>
      <c r="M10" s="3">
        <v>32</v>
      </c>
      <c r="N10" s="3"/>
      <c r="O10" s="3"/>
      <c r="P10" s="3"/>
      <c r="Q10" s="25"/>
      <c r="R10" s="43">
        <v>68</v>
      </c>
      <c r="S10" s="45">
        <v>72</v>
      </c>
      <c r="T10" s="47"/>
      <c r="U10" s="44"/>
      <c r="V10" s="44"/>
      <c r="W10" s="41"/>
      <c r="X10" s="43"/>
      <c r="Y10" s="44"/>
      <c r="Z10" s="44"/>
      <c r="AA10" s="45"/>
    </row>
    <row r="11" spans="1:27" x14ac:dyDescent="0.25">
      <c r="A11" s="3" t="s">
        <v>22</v>
      </c>
      <c r="B11" s="4" t="s">
        <v>23</v>
      </c>
      <c r="C11" s="14"/>
      <c r="D11" s="3" t="s">
        <v>18</v>
      </c>
      <c r="E11" s="3"/>
      <c r="F11" s="3"/>
      <c r="G11" s="3"/>
      <c r="H11" s="3"/>
      <c r="I11" s="5">
        <f>K11+J11+Q11+P11+O11</f>
        <v>140</v>
      </c>
      <c r="J11" s="5"/>
      <c r="K11" s="19">
        <v>130</v>
      </c>
      <c r="L11" s="3">
        <v>110</v>
      </c>
      <c r="M11" s="3">
        <v>20</v>
      </c>
      <c r="N11" s="3"/>
      <c r="O11" s="3"/>
      <c r="P11" s="3">
        <v>2</v>
      </c>
      <c r="Q11" s="25">
        <v>8</v>
      </c>
      <c r="R11" s="43">
        <v>68</v>
      </c>
      <c r="S11" s="45">
        <v>72</v>
      </c>
      <c r="T11" s="47"/>
      <c r="U11" s="44"/>
      <c r="V11" s="44"/>
      <c r="W11" s="41"/>
      <c r="X11" s="43"/>
      <c r="Y11" s="44"/>
      <c r="Z11" s="44"/>
      <c r="AA11" s="45"/>
    </row>
    <row r="12" spans="1:27" ht="13.5" customHeight="1" x14ac:dyDescent="0.25">
      <c r="A12" s="3" t="s">
        <v>24</v>
      </c>
      <c r="B12" s="4" t="s">
        <v>25</v>
      </c>
      <c r="C12" s="14"/>
      <c r="D12" s="3" t="s">
        <v>18</v>
      </c>
      <c r="E12" s="3"/>
      <c r="F12" s="3"/>
      <c r="G12" s="3"/>
      <c r="H12" s="3"/>
      <c r="I12" s="5">
        <f>K12+J12+Q12+P12+O12</f>
        <v>147</v>
      </c>
      <c r="J12" s="5"/>
      <c r="K12" s="19">
        <v>137</v>
      </c>
      <c r="L12" s="3">
        <v>105</v>
      </c>
      <c r="M12" s="3">
        <v>32</v>
      </c>
      <c r="N12" s="3"/>
      <c r="O12" s="3"/>
      <c r="P12" s="3">
        <v>2</v>
      </c>
      <c r="Q12" s="25">
        <v>8</v>
      </c>
      <c r="R12" s="43">
        <v>51</v>
      </c>
      <c r="S12" s="45">
        <v>96</v>
      </c>
      <c r="T12" s="47"/>
      <c r="U12" s="44"/>
      <c r="V12" s="44"/>
      <c r="W12" s="41"/>
      <c r="X12" s="43"/>
      <c r="Y12" s="44"/>
      <c r="Z12" s="44"/>
      <c r="AA12" s="45"/>
    </row>
    <row r="13" spans="1:27" x14ac:dyDescent="0.25">
      <c r="A13" s="3" t="s">
        <v>26</v>
      </c>
      <c r="B13" s="4" t="s">
        <v>27</v>
      </c>
      <c r="C13" s="14"/>
      <c r="D13" s="3" t="s">
        <v>21</v>
      </c>
      <c r="E13" s="3"/>
      <c r="F13" s="3"/>
      <c r="G13" s="3"/>
      <c r="H13" s="3"/>
      <c r="I13" s="5">
        <f>K13+J13+Q13+P13+O13</f>
        <v>65</v>
      </c>
      <c r="J13" s="5"/>
      <c r="K13" s="19">
        <f t="shared" si="1"/>
        <v>65</v>
      </c>
      <c r="L13" s="3">
        <v>49</v>
      </c>
      <c r="M13" s="3">
        <v>16</v>
      </c>
      <c r="N13" s="3"/>
      <c r="O13" s="3"/>
      <c r="P13" s="3"/>
      <c r="Q13" s="25"/>
      <c r="R13" s="43">
        <v>17</v>
      </c>
      <c r="S13" s="45">
        <v>48</v>
      </c>
      <c r="T13" s="47"/>
      <c r="U13" s="44"/>
      <c r="V13" s="44"/>
      <c r="W13" s="41"/>
      <c r="X13" s="43"/>
      <c r="Y13" s="44"/>
      <c r="Z13" s="44"/>
      <c r="AA13" s="45"/>
    </row>
    <row r="14" spans="1:27" x14ac:dyDescent="0.25">
      <c r="A14" s="3" t="s">
        <v>28</v>
      </c>
      <c r="B14" s="4" t="s">
        <v>29</v>
      </c>
      <c r="C14" s="14"/>
      <c r="D14" s="10" t="s">
        <v>18</v>
      </c>
      <c r="E14" s="10"/>
      <c r="F14" s="10"/>
      <c r="G14" s="10"/>
      <c r="H14" s="10"/>
      <c r="I14" s="21">
        <f>K14+J14+Q14+P14+O14</f>
        <v>106</v>
      </c>
      <c r="J14" s="9"/>
      <c r="K14" s="19">
        <v>96</v>
      </c>
      <c r="L14" s="10"/>
      <c r="M14" s="10">
        <v>96</v>
      </c>
      <c r="N14" s="10"/>
      <c r="O14" s="10"/>
      <c r="P14" s="10">
        <v>2</v>
      </c>
      <c r="Q14" s="24">
        <v>8</v>
      </c>
      <c r="R14" s="43">
        <v>34</v>
      </c>
      <c r="S14" s="45">
        <v>72</v>
      </c>
      <c r="T14" s="47"/>
      <c r="U14" s="44"/>
      <c r="V14" s="44"/>
      <c r="W14" s="41"/>
      <c r="X14" s="43"/>
      <c r="Y14" s="44"/>
      <c r="Z14" s="44"/>
      <c r="AA14" s="45"/>
    </row>
    <row r="15" spans="1:27" ht="12.75" customHeight="1" x14ac:dyDescent="0.25">
      <c r="A15" s="3" t="s">
        <v>30</v>
      </c>
      <c r="B15" s="4" t="s">
        <v>31</v>
      </c>
      <c r="C15" s="3"/>
      <c r="D15" s="3" t="s">
        <v>21</v>
      </c>
      <c r="E15" s="3"/>
      <c r="F15" s="3"/>
      <c r="G15" s="3"/>
      <c r="H15" s="3"/>
      <c r="I15" s="5">
        <f t="shared" ref="I15:I22" si="2">S15+R15</f>
        <v>222</v>
      </c>
      <c r="J15" s="5"/>
      <c r="K15" s="19">
        <v>222</v>
      </c>
      <c r="L15" s="3">
        <v>122</v>
      </c>
      <c r="M15" s="3">
        <v>100</v>
      </c>
      <c r="N15" s="3"/>
      <c r="O15" s="3"/>
      <c r="P15" s="3"/>
      <c r="Q15" s="25"/>
      <c r="R15" s="43">
        <v>102</v>
      </c>
      <c r="S15" s="45">
        <v>120</v>
      </c>
      <c r="T15" s="47"/>
      <c r="U15" s="44"/>
      <c r="V15" s="44"/>
      <c r="W15" s="41"/>
      <c r="X15" s="43"/>
      <c r="Y15" s="44"/>
      <c r="Z15" s="44"/>
      <c r="AA15" s="45"/>
    </row>
    <row r="16" spans="1:27" x14ac:dyDescent="0.25">
      <c r="A16" s="3" t="s">
        <v>32</v>
      </c>
      <c r="B16" s="4" t="s">
        <v>33</v>
      </c>
      <c r="C16" s="3"/>
      <c r="D16" s="3" t="s">
        <v>21</v>
      </c>
      <c r="E16" s="3"/>
      <c r="F16" s="3"/>
      <c r="G16" s="3"/>
      <c r="H16" s="3"/>
      <c r="I16" s="21">
        <f t="shared" si="2"/>
        <v>123</v>
      </c>
      <c r="J16" s="5"/>
      <c r="K16" s="19">
        <v>123</v>
      </c>
      <c r="L16" s="3">
        <v>81</v>
      </c>
      <c r="M16" s="3">
        <v>42</v>
      </c>
      <c r="N16" s="3"/>
      <c r="O16" s="3"/>
      <c r="P16" s="3"/>
      <c r="Q16" s="25"/>
      <c r="R16" s="43">
        <v>51</v>
      </c>
      <c r="S16" s="45">
        <v>72</v>
      </c>
      <c r="T16" s="47"/>
      <c r="U16" s="44"/>
      <c r="V16" s="44"/>
      <c r="W16" s="41"/>
      <c r="X16" s="43"/>
      <c r="Y16" s="44"/>
      <c r="Z16" s="44"/>
      <c r="AA16" s="45"/>
    </row>
    <row r="17" spans="1:27" x14ac:dyDescent="0.25">
      <c r="A17" s="3" t="s">
        <v>34</v>
      </c>
      <c r="B17" s="4" t="s">
        <v>35</v>
      </c>
      <c r="C17" s="14"/>
      <c r="D17" s="3" t="s">
        <v>36</v>
      </c>
      <c r="E17" s="3"/>
      <c r="F17" s="3"/>
      <c r="G17" s="3"/>
      <c r="H17" s="3"/>
      <c r="I17" s="21">
        <f t="shared" si="2"/>
        <v>81</v>
      </c>
      <c r="J17" s="5"/>
      <c r="K17" s="19">
        <f t="shared" si="1"/>
        <v>81</v>
      </c>
      <c r="L17" s="3">
        <v>2</v>
      </c>
      <c r="M17" s="3">
        <v>79</v>
      </c>
      <c r="N17" s="3"/>
      <c r="O17" s="3"/>
      <c r="P17" s="3"/>
      <c r="Q17" s="25"/>
      <c r="R17" s="43">
        <v>34</v>
      </c>
      <c r="S17" s="45">
        <v>47</v>
      </c>
      <c r="T17" s="47"/>
      <c r="U17" s="44"/>
      <c r="V17" s="44"/>
      <c r="W17" s="41"/>
      <c r="X17" s="43"/>
      <c r="Y17" s="44"/>
      <c r="Z17" s="44"/>
      <c r="AA17" s="45"/>
    </row>
    <row r="18" spans="1:27" ht="25.5" x14ac:dyDescent="0.25">
      <c r="A18" s="3" t="s">
        <v>37</v>
      </c>
      <c r="B18" s="4" t="s">
        <v>116</v>
      </c>
      <c r="C18" s="14"/>
      <c r="D18" s="3" t="s">
        <v>21</v>
      </c>
      <c r="E18" s="3"/>
      <c r="F18" s="3"/>
      <c r="G18" s="3"/>
      <c r="H18" s="3"/>
      <c r="I18" s="21">
        <f t="shared" si="2"/>
        <v>68</v>
      </c>
      <c r="J18" s="5"/>
      <c r="K18" s="19">
        <f t="shared" si="1"/>
        <v>68</v>
      </c>
      <c r="L18" s="3">
        <v>38</v>
      </c>
      <c r="M18" s="3">
        <v>30</v>
      </c>
      <c r="N18" s="3"/>
      <c r="O18" s="3"/>
      <c r="P18" s="3"/>
      <c r="Q18" s="25"/>
      <c r="R18" s="43">
        <v>19</v>
      </c>
      <c r="S18" s="45">
        <v>49</v>
      </c>
      <c r="T18" s="47"/>
      <c r="U18" s="44"/>
      <c r="V18" s="44"/>
      <c r="W18" s="41"/>
      <c r="X18" s="43"/>
      <c r="Y18" s="44"/>
      <c r="Z18" s="44"/>
      <c r="AA18" s="45"/>
    </row>
    <row r="19" spans="1:27" ht="12.75" customHeight="1" x14ac:dyDescent="0.25">
      <c r="A19" s="3" t="s">
        <v>38</v>
      </c>
      <c r="B19" s="4" t="s">
        <v>39</v>
      </c>
      <c r="C19" s="3"/>
      <c r="D19" s="10" t="s">
        <v>21</v>
      </c>
      <c r="E19" s="10"/>
      <c r="F19" s="10"/>
      <c r="G19" s="10"/>
      <c r="H19" s="10"/>
      <c r="I19" s="21">
        <f t="shared" si="2"/>
        <v>123</v>
      </c>
      <c r="J19" s="9"/>
      <c r="K19" s="19">
        <v>123</v>
      </c>
      <c r="L19" s="10">
        <v>75</v>
      </c>
      <c r="M19" s="10">
        <v>48</v>
      </c>
      <c r="N19" s="10"/>
      <c r="O19" s="10"/>
      <c r="P19" s="10"/>
      <c r="Q19" s="24"/>
      <c r="R19" s="43">
        <v>51</v>
      </c>
      <c r="S19" s="45">
        <v>72</v>
      </c>
      <c r="T19" s="47"/>
      <c r="U19" s="44"/>
      <c r="V19" s="44"/>
      <c r="W19" s="41"/>
      <c r="X19" s="43"/>
      <c r="Y19" s="44"/>
      <c r="Z19" s="44"/>
      <c r="AA19" s="45"/>
    </row>
    <row r="20" spans="1:27" ht="12.75" customHeight="1" x14ac:dyDescent="0.25">
      <c r="A20" s="3" t="s">
        <v>40</v>
      </c>
      <c r="B20" s="4" t="s">
        <v>41</v>
      </c>
      <c r="C20" s="14"/>
      <c r="D20" s="3" t="s">
        <v>21</v>
      </c>
      <c r="E20" s="3"/>
      <c r="F20" s="3"/>
      <c r="G20" s="3"/>
      <c r="H20" s="3"/>
      <c r="I20" s="21">
        <f t="shared" si="2"/>
        <v>82</v>
      </c>
      <c r="J20" s="5"/>
      <c r="K20" s="19">
        <f t="shared" si="1"/>
        <v>82</v>
      </c>
      <c r="L20" s="3">
        <v>50</v>
      </c>
      <c r="M20" s="3">
        <v>32</v>
      </c>
      <c r="N20" s="3"/>
      <c r="O20" s="3"/>
      <c r="P20" s="3"/>
      <c r="Q20" s="25"/>
      <c r="R20" s="43">
        <v>34</v>
      </c>
      <c r="S20" s="45">
        <v>48</v>
      </c>
      <c r="T20" s="47"/>
      <c r="U20" s="44"/>
      <c r="V20" s="44"/>
      <c r="W20" s="41"/>
      <c r="X20" s="43"/>
      <c r="Y20" s="44"/>
      <c r="Z20" s="44"/>
      <c r="AA20" s="45"/>
    </row>
    <row r="21" spans="1:27" ht="12.75" customHeight="1" x14ac:dyDescent="0.25">
      <c r="A21" s="3" t="s">
        <v>42</v>
      </c>
      <c r="B21" s="4" t="s">
        <v>43</v>
      </c>
      <c r="C21" s="14"/>
      <c r="D21" s="3" t="s">
        <v>21</v>
      </c>
      <c r="E21" s="3"/>
      <c r="F21" s="3"/>
      <c r="G21" s="3"/>
      <c r="H21" s="3"/>
      <c r="I21" s="21">
        <f t="shared" si="2"/>
        <v>65</v>
      </c>
      <c r="J21" s="5"/>
      <c r="K21" s="19">
        <f t="shared" si="1"/>
        <v>65</v>
      </c>
      <c r="L21" s="3">
        <v>49</v>
      </c>
      <c r="M21" s="3">
        <v>16</v>
      </c>
      <c r="N21" s="3"/>
      <c r="O21" s="3"/>
      <c r="P21" s="3"/>
      <c r="Q21" s="25"/>
      <c r="R21" s="43">
        <v>17</v>
      </c>
      <c r="S21" s="45">
        <v>48</v>
      </c>
      <c r="T21" s="47"/>
      <c r="U21" s="44"/>
      <c r="V21" s="44"/>
      <c r="W21" s="41"/>
      <c r="X21" s="43"/>
      <c r="Y21" s="44"/>
      <c r="Z21" s="44"/>
      <c r="AA21" s="45"/>
    </row>
    <row r="22" spans="1:27" ht="14.25" customHeight="1" x14ac:dyDescent="0.25">
      <c r="A22" s="3" t="s">
        <v>44</v>
      </c>
      <c r="B22" s="4" t="s">
        <v>45</v>
      </c>
      <c r="C22" s="14"/>
      <c r="D22" s="10" t="s">
        <v>36</v>
      </c>
      <c r="E22" s="10"/>
      <c r="F22" s="10"/>
      <c r="G22" s="10"/>
      <c r="H22" s="10"/>
      <c r="I22" s="21">
        <f t="shared" si="2"/>
        <v>32</v>
      </c>
      <c r="J22" s="9">
        <v>32</v>
      </c>
      <c r="K22" s="19">
        <v>0</v>
      </c>
      <c r="L22" s="10">
        <v>0</v>
      </c>
      <c r="M22" s="10"/>
      <c r="N22" s="10"/>
      <c r="O22" s="10"/>
      <c r="P22" s="10"/>
      <c r="Q22" s="24"/>
      <c r="R22" s="43">
        <v>32</v>
      </c>
      <c r="S22" s="45">
        <v>0</v>
      </c>
      <c r="T22" s="47"/>
      <c r="U22" s="44"/>
      <c r="V22" s="44"/>
      <c r="W22" s="41"/>
      <c r="X22" s="43"/>
      <c r="Y22" s="44"/>
      <c r="Z22" s="44"/>
      <c r="AA22" s="45"/>
    </row>
    <row r="23" spans="1:27" ht="25.5" customHeight="1" x14ac:dyDescent="0.25">
      <c r="A23" s="6" t="s">
        <v>85</v>
      </c>
      <c r="B23" s="7" t="s">
        <v>84</v>
      </c>
      <c r="C23" s="12"/>
      <c r="D23" s="12"/>
      <c r="E23" s="12"/>
      <c r="F23" s="12"/>
      <c r="G23" s="12"/>
      <c r="H23" s="12"/>
      <c r="I23" s="31">
        <f t="shared" ref="I23:Q23" si="3">SUM(I24:I30)</f>
        <v>568</v>
      </c>
      <c r="J23" s="31">
        <f t="shared" si="3"/>
        <v>45</v>
      </c>
      <c r="K23" s="31">
        <f t="shared" si="3"/>
        <v>491</v>
      </c>
      <c r="L23" s="31">
        <f t="shared" si="3"/>
        <v>185</v>
      </c>
      <c r="M23" s="31">
        <f t="shared" si="3"/>
        <v>308</v>
      </c>
      <c r="N23" s="31">
        <f t="shared" si="3"/>
        <v>0</v>
      </c>
      <c r="O23" s="31">
        <f t="shared" si="3"/>
        <v>0</v>
      </c>
      <c r="P23" s="31">
        <f t="shared" si="3"/>
        <v>2</v>
      </c>
      <c r="Q23" s="31">
        <f t="shared" si="3"/>
        <v>30</v>
      </c>
      <c r="R23" s="34">
        <f>SUM(R24:R29)</f>
        <v>0</v>
      </c>
      <c r="S23" s="35">
        <f>SUM(S24:S29)</f>
        <v>0</v>
      </c>
      <c r="T23" s="31">
        <f t="shared" ref="T23:AA23" si="4">SUM(T24:T30)</f>
        <v>158</v>
      </c>
      <c r="U23" s="31">
        <f t="shared" si="4"/>
        <v>12</v>
      </c>
      <c r="V23" s="31">
        <f t="shared" si="4"/>
        <v>207</v>
      </c>
      <c r="W23" s="39">
        <f t="shared" si="4"/>
        <v>28</v>
      </c>
      <c r="X23" s="34">
        <f t="shared" si="4"/>
        <v>114</v>
      </c>
      <c r="Y23" s="31">
        <f t="shared" si="4"/>
        <v>5</v>
      </c>
      <c r="Z23" s="31">
        <f t="shared" si="4"/>
        <v>44</v>
      </c>
      <c r="AA23" s="49">
        <f t="shared" si="4"/>
        <v>0</v>
      </c>
    </row>
    <row r="24" spans="1:27" x14ac:dyDescent="0.25">
      <c r="A24" s="3" t="s">
        <v>86</v>
      </c>
      <c r="B24" s="4" t="s">
        <v>46</v>
      </c>
      <c r="C24" s="3"/>
      <c r="D24" s="3"/>
      <c r="E24" s="3" t="s">
        <v>18</v>
      </c>
      <c r="F24" s="3"/>
      <c r="G24" s="3"/>
      <c r="H24" s="3"/>
      <c r="I24" s="5">
        <f>J24+K24+O24+P24+Q24</f>
        <v>68</v>
      </c>
      <c r="J24" s="5">
        <f t="shared" ref="J24:J30" si="5">U24+W24+Y24+AA24</f>
        <v>9</v>
      </c>
      <c r="K24" s="3">
        <f t="shared" ref="K24:K30" si="6">R24+S24+T24+V24+X24+Z24-P24-Q24</f>
        <v>49</v>
      </c>
      <c r="L24" s="3">
        <v>41</v>
      </c>
      <c r="M24" s="3">
        <v>8</v>
      </c>
      <c r="N24" s="3"/>
      <c r="O24" s="3"/>
      <c r="P24" s="3">
        <v>2</v>
      </c>
      <c r="Q24" s="25">
        <v>8</v>
      </c>
      <c r="R24" s="43"/>
      <c r="S24" s="45"/>
      <c r="T24" s="47">
        <v>59</v>
      </c>
      <c r="U24" s="44">
        <v>9</v>
      </c>
      <c r="V24" s="44"/>
      <c r="W24" s="41"/>
      <c r="X24" s="43"/>
      <c r="Y24" s="44"/>
      <c r="Z24" s="44"/>
      <c r="AA24" s="45"/>
    </row>
    <row r="25" spans="1:27" ht="38.25" x14ac:dyDescent="0.25">
      <c r="A25" s="3" t="s">
        <v>87</v>
      </c>
      <c r="B25" s="4" t="s">
        <v>47</v>
      </c>
      <c r="C25" s="3"/>
      <c r="D25" s="3"/>
      <c r="E25" s="3"/>
      <c r="F25" s="3" t="s">
        <v>21</v>
      </c>
      <c r="G25" s="3"/>
      <c r="H25" s="3" t="s">
        <v>21</v>
      </c>
      <c r="I25" s="5">
        <f>J25+K25+O25+P25+Q25</f>
        <v>129</v>
      </c>
      <c r="J25" s="41">
        <f t="shared" si="5"/>
        <v>5</v>
      </c>
      <c r="K25" s="44">
        <f t="shared" si="6"/>
        <v>120</v>
      </c>
      <c r="L25" s="3"/>
      <c r="M25" s="3">
        <v>120</v>
      </c>
      <c r="N25" s="3"/>
      <c r="O25" s="3"/>
      <c r="P25" s="3"/>
      <c r="Q25" s="25">
        <v>4</v>
      </c>
      <c r="R25" s="43"/>
      <c r="S25" s="45"/>
      <c r="T25" s="47">
        <v>32</v>
      </c>
      <c r="U25" s="44">
        <v>3</v>
      </c>
      <c r="V25" s="44">
        <v>38</v>
      </c>
      <c r="W25" s="41"/>
      <c r="X25" s="43">
        <v>32</v>
      </c>
      <c r="Y25" s="44">
        <v>2</v>
      </c>
      <c r="Z25" s="44">
        <v>22</v>
      </c>
      <c r="AA25" s="45"/>
    </row>
    <row r="26" spans="1:27" ht="25.5" x14ac:dyDescent="0.25">
      <c r="A26" s="3" t="s">
        <v>88</v>
      </c>
      <c r="B26" s="4" t="s">
        <v>48</v>
      </c>
      <c r="C26" s="3"/>
      <c r="D26" s="3"/>
      <c r="E26" s="3" t="s">
        <v>36</v>
      </c>
      <c r="F26" s="3" t="s">
        <v>21</v>
      </c>
      <c r="G26" s="14"/>
      <c r="I26" s="5">
        <f t="shared" ref="I26" si="7">J26+K26+O26+P26+Q26</f>
        <v>68</v>
      </c>
      <c r="J26" s="41">
        <f t="shared" si="5"/>
        <v>0</v>
      </c>
      <c r="K26" s="44">
        <f t="shared" si="6"/>
        <v>64</v>
      </c>
      <c r="L26" s="3">
        <v>20</v>
      </c>
      <c r="M26" s="3">
        <v>46</v>
      </c>
      <c r="N26" s="3"/>
      <c r="O26" s="3"/>
      <c r="P26" s="3"/>
      <c r="Q26" s="25">
        <v>4</v>
      </c>
      <c r="R26" s="43"/>
      <c r="S26" s="45"/>
      <c r="T26" s="47">
        <v>33</v>
      </c>
      <c r="U26" s="44"/>
      <c r="V26" s="44">
        <v>35</v>
      </c>
      <c r="W26" s="41"/>
      <c r="X26" s="43"/>
      <c r="Y26" s="44"/>
      <c r="Z26" s="44"/>
      <c r="AA26" s="45"/>
    </row>
    <row r="27" spans="1:27" ht="16.5" customHeight="1" x14ac:dyDescent="0.25">
      <c r="A27" s="3" t="s">
        <v>89</v>
      </c>
      <c r="B27" s="4" t="s">
        <v>35</v>
      </c>
      <c r="C27" s="3"/>
      <c r="D27" s="3"/>
      <c r="E27" s="3" t="s">
        <v>36</v>
      </c>
      <c r="F27" s="3" t="s">
        <v>36</v>
      </c>
      <c r="G27" s="3" t="s">
        <v>36</v>
      </c>
      <c r="H27" s="3" t="s">
        <v>36</v>
      </c>
      <c r="I27" s="5">
        <f>J27+K27+O27+P27+Q27</f>
        <v>128</v>
      </c>
      <c r="J27" s="41">
        <f t="shared" si="5"/>
        <v>0</v>
      </c>
      <c r="K27" s="44">
        <f t="shared" si="6"/>
        <v>120</v>
      </c>
      <c r="L27" s="3">
        <v>8</v>
      </c>
      <c r="M27" s="3">
        <v>112</v>
      </c>
      <c r="N27" s="3"/>
      <c r="O27" s="3"/>
      <c r="P27" s="3"/>
      <c r="Q27" s="25">
        <v>8</v>
      </c>
      <c r="R27" s="43"/>
      <c r="S27" s="45"/>
      <c r="T27" s="47">
        <v>34</v>
      </c>
      <c r="U27" s="44"/>
      <c r="V27" s="44">
        <v>38</v>
      </c>
      <c r="W27" s="41"/>
      <c r="X27" s="43">
        <v>34</v>
      </c>
      <c r="Y27" s="44"/>
      <c r="Z27" s="44">
        <v>22</v>
      </c>
      <c r="AA27" s="45"/>
    </row>
    <row r="28" spans="1:27" ht="25.5" x14ac:dyDescent="0.25">
      <c r="A28" s="3" t="s">
        <v>90</v>
      </c>
      <c r="B28" s="4" t="s">
        <v>50</v>
      </c>
      <c r="C28" s="3"/>
      <c r="D28" s="3"/>
      <c r="E28" s="3"/>
      <c r="G28" s="3" t="s">
        <v>21</v>
      </c>
      <c r="H28" s="3"/>
      <c r="I28" s="5">
        <f>J28+K28+O28+P28+Q28</f>
        <v>51</v>
      </c>
      <c r="J28" s="41">
        <f t="shared" si="5"/>
        <v>3</v>
      </c>
      <c r="K28" s="44">
        <f t="shared" si="6"/>
        <v>46</v>
      </c>
      <c r="L28" s="3">
        <v>40</v>
      </c>
      <c r="M28" s="3">
        <v>6</v>
      </c>
      <c r="N28" s="3"/>
      <c r="O28" s="3"/>
      <c r="P28" s="3"/>
      <c r="Q28" s="25">
        <v>2</v>
      </c>
      <c r="R28" s="43"/>
      <c r="S28" s="45"/>
      <c r="T28" s="47"/>
      <c r="U28" s="44"/>
      <c r="V28" s="44"/>
      <c r="W28" s="41"/>
      <c r="X28" s="43">
        <v>48</v>
      </c>
      <c r="Y28" s="44">
        <v>3</v>
      </c>
      <c r="Z28" s="44"/>
      <c r="AA28" s="45"/>
    </row>
    <row r="29" spans="1:27" ht="25.5" x14ac:dyDescent="0.25">
      <c r="A29" s="26" t="s">
        <v>122</v>
      </c>
      <c r="B29" s="4" t="s">
        <v>49</v>
      </c>
      <c r="C29" s="26"/>
      <c r="D29" s="26"/>
      <c r="E29" s="26"/>
      <c r="F29" s="26" t="s">
        <v>36</v>
      </c>
      <c r="G29" s="26"/>
      <c r="H29" s="26"/>
      <c r="I29" s="25">
        <f t="shared" ref="I29" si="8">J29+K29+O29+P29+Q29</f>
        <v>57</v>
      </c>
      <c r="J29" s="41">
        <f t="shared" si="5"/>
        <v>9</v>
      </c>
      <c r="K29" s="44">
        <f t="shared" si="6"/>
        <v>46</v>
      </c>
      <c r="L29" s="26">
        <v>38</v>
      </c>
      <c r="M29" s="26">
        <v>8</v>
      </c>
      <c r="N29" s="26"/>
      <c r="O29" s="26"/>
      <c r="P29" s="26"/>
      <c r="Q29" s="25">
        <v>2</v>
      </c>
      <c r="R29" s="43"/>
      <c r="S29" s="45"/>
      <c r="T29" s="47"/>
      <c r="U29" s="44"/>
      <c r="V29" s="44">
        <v>48</v>
      </c>
      <c r="W29" s="41">
        <v>9</v>
      </c>
      <c r="X29" s="43"/>
      <c r="Y29" s="44"/>
      <c r="Z29" s="44"/>
      <c r="AA29" s="45"/>
    </row>
    <row r="30" spans="1:27" x14ac:dyDescent="0.25">
      <c r="A30" s="44" t="s">
        <v>117</v>
      </c>
      <c r="B30" s="4" t="s">
        <v>118</v>
      </c>
      <c r="C30" s="44"/>
      <c r="D30" s="44"/>
      <c r="E30" s="44"/>
      <c r="F30" s="44" t="s">
        <v>36</v>
      </c>
      <c r="G30" s="44"/>
      <c r="H30" s="44"/>
      <c r="I30" s="41">
        <f t="shared" ref="I30" si="9">J30+K30+O30+P30+Q30</f>
        <v>67</v>
      </c>
      <c r="J30" s="41">
        <f t="shared" si="5"/>
        <v>19</v>
      </c>
      <c r="K30" s="44">
        <f t="shared" si="6"/>
        <v>46</v>
      </c>
      <c r="L30" s="44">
        <v>38</v>
      </c>
      <c r="M30" s="44">
        <v>8</v>
      </c>
      <c r="N30" s="44"/>
      <c r="O30" s="44"/>
      <c r="P30" s="44"/>
      <c r="Q30" s="41">
        <v>2</v>
      </c>
      <c r="R30" s="43"/>
      <c r="S30" s="45"/>
      <c r="T30" s="47"/>
      <c r="U30" s="44"/>
      <c r="V30" s="44">
        <v>48</v>
      </c>
      <c r="W30" s="41">
        <v>19</v>
      </c>
      <c r="X30" s="43"/>
      <c r="Y30" s="44"/>
      <c r="Z30" s="44"/>
      <c r="AA30" s="45"/>
    </row>
    <row r="31" spans="1:27" ht="25.5" x14ac:dyDescent="0.25">
      <c r="A31" s="6" t="s">
        <v>51</v>
      </c>
      <c r="B31" s="7" t="s">
        <v>52</v>
      </c>
      <c r="C31" s="6"/>
      <c r="D31" s="6"/>
      <c r="E31" s="6"/>
      <c r="F31" s="6"/>
      <c r="G31" s="6"/>
      <c r="H31" s="6"/>
      <c r="I31" s="8">
        <f t="shared" ref="I31:AA31" si="10">SUM(I32:I42)</f>
        <v>789</v>
      </c>
      <c r="J31" s="8">
        <f t="shared" si="10"/>
        <v>60</v>
      </c>
      <c r="K31" s="6">
        <f t="shared" si="10"/>
        <v>685</v>
      </c>
      <c r="L31" s="8">
        <f t="shared" si="10"/>
        <v>475</v>
      </c>
      <c r="M31" s="8">
        <f t="shared" si="10"/>
        <v>192</v>
      </c>
      <c r="N31" s="8">
        <f t="shared" si="10"/>
        <v>0</v>
      </c>
      <c r="O31" s="8">
        <f t="shared" si="10"/>
        <v>0</v>
      </c>
      <c r="P31" s="8">
        <f t="shared" si="10"/>
        <v>6</v>
      </c>
      <c r="Q31" s="8">
        <f t="shared" si="10"/>
        <v>38</v>
      </c>
      <c r="R31" s="34">
        <f t="shared" si="10"/>
        <v>0</v>
      </c>
      <c r="S31" s="35">
        <f t="shared" si="10"/>
        <v>0</v>
      </c>
      <c r="T31" s="31">
        <f t="shared" si="10"/>
        <v>238</v>
      </c>
      <c r="U31" s="6">
        <f t="shared" si="10"/>
        <v>17</v>
      </c>
      <c r="V31" s="6">
        <f t="shared" si="10"/>
        <v>208</v>
      </c>
      <c r="W31" s="8">
        <f t="shared" si="10"/>
        <v>14</v>
      </c>
      <c r="X31" s="34">
        <f t="shared" si="10"/>
        <v>96</v>
      </c>
      <c r="Y31" s="6">
        <f t="shared" si="10"/>
        <v>6</v>
      </c>
      <c r="Z31" s="6">
        <f t="shared" si="10"/>
        <v>187</v>
      </c>
      <c r="AA31" s="35">
        <f t="shared" si="10"/>
        <v>23</v>
      </c>
    </row>
    <row r="32" spans="1:27" x14ac:dyDescent="0.25">
      <c r="A32" s="3" t="s">
        <v>53</v>
      </c>
      <c r="B32" s="4" t="s">
        <v>123</v>
      </c>
      <c r="C32" s="3"/>
      <c r="D32" s="3"/>
      <c r="E32" s="50" t="s">
        <v>21</v>
      </c>
      <c r="G32" s="3"/>
      <c r="H32" s="3"/>
      <c r="I32" s="5">
        <f t="shared" ref="I32:I42" si="11">J32+K32+O32+P32+Q32</f>
        <v>119</v>
      </c>
      <c r="J32" s="41">
        <f t="shared" ref="J32:J42" si="12">U32+W32+Y32+AA32</f>
        <v>7</v>
      </c>
      <c r="K32" s="44">
        <f t="shared" ref="K32:K42" si="13">R32+S32+T32+V32+X32+Z32-P32-Q32</f>
        <v>102</v>
      </c>
      <c r="L32" s="3">
        <v>72</v>
      </c>
      <c r="M32" s="3">
        <v>30</v>
      </c>
      <c r="N32" s="3"/>
      <c r="O32" s="3"/>
      <c r="P32" s="3">
        <v>2</v>
      </c>
      <c r="Q32" s="25">
        <v>8</v>
      </c>
      <c r="R32" s="43"/>
      <c r="S32" s="45"/>
      <c r="T32" s="47">
        <v>112</v>
      </c>
      <c r="U32" s="44">
        <v>7</v>
      </c>
      <c r="V32" s="44"/>
      <c r="W32" s="41"/>
      <c r="X32" s="43"/>
      <c r="Y32" s="44"/>
      <c r="Z32" s="44"/>
      <c r="AA32" s="45"/>
    </row>
    <row r="33" spans="1:27" x14ac:dyDescent="0.25">
      <c r="A33" s="3" t="s">
        <v>54</v>
      </c>
      <c r="B33" s="4" t="s">
        <v>124</v>
      </c>
      <c r="C33" s="3"/>
      <c r="D33" s="3"/>
      <c r="E33" s="3"/>
      <c r="F33" s="3" t="s">
        <v>21</v>
      </c>
      <c r="G33" s="3" t="s">
        <v>18</v>
      </c>
      <c r="H33" s="3"/>
      <c r="I33" s="5">
        <f t="shared" si="11"/>
        <v>140</v>
      </c>
      <c r="J33" s="41">
        <f t="shared" si="12"/>
        <v>8</v>
      </c>
      <c r="K33" s="44">
        <f t="shared" si="13"/>
        <v>122</v>
      </c>
      <c r="L33" s="3">
        <v>82</v>
      </c>
      <c r="M33" s="3">
        <v>40</v>
      </c>
      <c r="N33" s="3"/>
      <c r="O33" s="3"/>
      <c r="P33" s="3">
        <v>2</v>
      </c>
      <c r="Q33" s="25">
        <v>8</v>
      </c>
      <c r="R33" s="43"/>
      <c r="S33" s="45"/>
      <c r="T33" s="47">
        <v>32</v>
      </c>
      <c r="U33" s="44">
        <v>2</v>
      </c>
      <c r="V33" s="44">
        <v>36</v>
      </c>
      <c r="W33" s="41">
        <v>2</v>
      </c>
      <c r="X33" s="43">
        <v>64</v>
      </c>
      <c r="Y33" s="44">
        <v>4</v>
      </c>
      <c r="Z33" s="44"/>
      <c r="AA33" s="45"/>
    </row>
    <row r="34" spans="1:27" x14ac:dyDescent="0.25">
      <c r="A34" s="3" t="s">
        <v>55</v>
      </c>
      <c r="B34" s="4" t="s">
        <v>125</v>
      </c>
      <c r="C34" s="3"/>
      <c r="D34" s="3"/>
      <c r="E34" s="3"/>
      <c r="F34" s="3" t="s">
        <v>21</v>
      </c>
      <c r="G34" s="3"/>
      <c r="H34" s="3"/>
      <c r="I34" s="5">
        <f t="shared" si="11"/>
        <v>70</v>
      </c>
      <c r="J34" s="41">
        <f t="shared" si="12"/>
        <v>4</v>
      </c>
      <c r="K34" s="44">
        <f t="shared" si="13"/>
        <v>66</v>
      </c>
      <c r="L34" s="3">
        <v>54</v>
      </c>
      <c r="M34" s="3">
        <v>12</v>
      </c>
      <c r="N34" s="3"/>
      <c r="O34" s="3"/>
      <c r="P34" s="3"/>
      <c r="Q34" s="25"/>
      <c r="R34" s="43"/>
      <c r="S34" s="45"/>
      <c r="T34" s="47">
        <v>32</v>
      </c>
      <c r="U34" s="44">
        <v>2</v>
      </c>
      <c r="V34" s="44">
        <v>34</v>
      </c>
      <c r="W34" s="41">
        <v>2</v>
      </c>
      <c r="X34" s="43"/>
      <c r="Y34" s="44"/>
      <c r="Z34" s="44"/>
      <c r="AA34" s="45"/>
    </row>
    <row r="35" spans="1:27" x14ac:dyDescent="0.25">
      <c r="A35" s="3" t="s">
        <v>56</v>
      </c>
      <c r="B35" s="4" t="s">
        <v>126</v>
      </c>
      <c r="C35" s="3"/>
      <c r="D35" s="3"/>
      <c r="E35" s="3"/>
      <c r="F35" s="3" t="s">
        <v>18</v>
      </c>
      <c r="G35" s="3"/>
      <c r="H35" s="3"/>
      <c r="I35" s="5">
        <f t="shared" si="11"/>
        <v>140</v>
      </c>
      <c r="J35" s="41">
        <f t="shared" si="12"/>
        <v>8</v>
      </c>
      <c r="K35" s="44">
        <f t="shared" si="13"/>
        <v>122</v>
      </c>
      <c r="L35" s="3">
        <v>68</v>
      </c>
      <c r="M35" s="3">
        <v>36</v>
      </c>
      <c r="N35" s="3"/>
      <c r="O35" s="3"/>
      <c r="P35" s="3">
        <v>2</v>
      </c>
      <c r="Q35" s="25">
        <v>8</v>
      </c>
      <c r="R35" s="43"/>
      <c r="S35" s="45"/>
      <c r="T35" s="47">
        <v>62</v>
      </c>
      <c r="U35" s="44">
        <v>6</v>
      </c>
      <c r="V35" s="44">
        <v>70</v>
      </c>
      <c r="W35" s="41">
        <v>2</v>
      </c>
      <c r="X35" s="43"/>
      <c r="Y35" s="44"/>
      <c r="Z35" s="44"/>
      <c r="AA35" s="45"/>
    </row>
    <row r="36" spans="1:27" ht="25.5" x14ac:dyDescent="0.25">
      <c r="A36" s="3" t="s">
        <v>57</v>
      </c>
      <c r="B36" s="4" t="s">
        <v>127</v>
      </c>
      <c r="C36" s="3"/>
      <c r="D36" s="3"/>
      <c r="E36" s="3"/>
      <c r="F36" s="3"/>
      <c r="G36" s="3"/>
      <c r="H36" s="3" t="s">
        <v>21</v>
      </c>
      <c r="I36" s="5">
        <f t="shared" si="11"/>
        <v>62</v>
      </c>
      <c r="J36" s="41">
        <f t="shared" si="12"/>
        <v>11</v>
      </c>
      <c r="K36" s="44">
        <f t="shared" si="13"/>
        <v>49</v>
      </c>
      <c r="L36" s="3">
        <v>29</v>
      </c>
      <c r="M36" s="3">
        <v>20</v>
      </c>
      <c r="N36" s="3"/>
      <c r="O36" s="3"/>
      <c r="P36" s="3"/>
      <c r="Q36" s="25">
        <v>2</v>
      </c>
      <c r="R36" s="43"/>
      <c r="S36" s="45"/>
      <c r="T36" s="47"/>
      <c r="U36" s="44"/>
      <c r="V36" s="44"/>
      <c r="W36" s="41"/>
      <c r="X36" s="43"/>
      <c r="Y36" s="44"/>
      <c r="Z36" s="44">
        <v>51</v>
      </c>
      <c r="AA36" s="45">
        <v>11</v>
      </c>
    </row>
    <row r="37" spans="1:27" ht="25.5" x14ac:dyDescent="0.25">
      <c r="A37" s="3" t="s">
        <v>58</v>
      </c>
      <c r="B37" s="4" t="s">
        <v>128</v>
      </c>
      <c r="C37" s="3"/>
      <c r="D37" s="3"/>
      <c r="E37" s="3"/>
      <c r="F37" s="3"/>
      <c r="G37" s="3" t="s">
        <v>21</v>
      </c>
      <c r="H37" s="3"/>
      <c r="I37" s="5">
        <f>J37+K37+O37+P37+Q37</f>
        <v>70</v>
      </c>
      <c r="J37" s="41">
        <f t="shared" si="12"/>
        <v>2</v>
      </c>
      <c r="K37" s="44">
        <f t="shared" si="13"/>
        <v>66</v>
      </c>
      <c r="L37" s="3">
        <v>46</v>
      </c>
      <c r="M37" s="3">
        <v>20</v>
      </c>
      <c r="N37" s="3"/>
      <c r="O37" s="3"/>
      <c r="P37" s="3"/>
      <c r="Q37" s="25">
        <v>2</v>
      </c>
      <c r="R37" s="43"/>
      <c r="S37" s="45"/>
      <c r="T37" s="47"/>
      <c r="U37" s="44"/>
      <c r="V37" s="44">
        <v>36</v>
      </c>
      <c r="W37" s="41"/>
      <c r="X37" s="43">
        <v>32</v>
      </c>
      <c r="Y37" s="44">
        <v>2</v>
      </c>
      <c r="Z37" s="44"/>
      <c r="AA37" s="45"/>
    </row>
    <row r="38" spans="1:27" x14ac:dyDescent="0.25">
      <c r="A38" s="3" t="s">
        <v>147</v>
      </c>
      <c r="B38" s="4" t="s">
        <v>143</v>
      </c>
      <c r="C38" s="3"/>
      <c r="D38" s="3"/>
      <c r="E38" s="3"/>
      <c r="F38" s="3"/>
      <c r="G38" s="3"/>
      <c r="H38" s="50" t="s">
        <v>21</v>
      </c>
      <c r="I38" s="5">
        <f t="shared" si="11"/>
        <v>42</v>
      </c>
      <c r="J38" s="41">
        <f t="shared" si="12"/>
        <v>6</v>
      </c>
      <c r="K38" s="44">
        <f t="shared" si="13"/>
        <v>34</v>
      </c>
      <c r="L38" s="3">
        <v>26</v>
      </c>
      <c r="M38" s="3">
        <v>8</v>
      </c>
      <c r="N38" s="3"/>
      <c r="O38" s="3"/>
      <c r="P38" s="3"/>
      <c r="Q38" s="25">
        <v>2</v>
      </c>
      <c r="R38" s="43"/>
      <c r="S38" s="45"/>
      <c r="T38" s="47"/>
      <c r="U38" s="44"/>
      <c r="V38" s="44"/>
      <c r="W38" s="41"/>
      <c r="X38" s="43"/>
      <c r="Y38" s="44"/>
      <c r="Z38" s="44">
        <v>36</v>
      </c>
      <c r="AA38" s="45">
        <v>6</v>
      </c>
    </row>
    <row r="39" spans="1:27" x14ac:dyDescent="0.25">
      <c r="A39" s="3" t="s">
        <v>148</v>
      </c>
      <c r="B39" s="4" t="s">
        <v>144</v>
      </c>
      <c r="C39" s="3"/>
      <c r="D39" s="3"/>
      <c r="E39" s="3"/>
      <c r="F39" s="3"/>
      <c r="G39" s="3"/>
      <c r="H39" s="3" t="s">
        <v>21</v>
      </c>
      <c r="I39" s="5">
        <f t="shared" si="11"/>
        <v>42</v>
      </c>
      <c r="J39" s="41">
        <f t="shared" si="12"/>
        <v>6</v>
      </c>
      <c r="K39" s="44">
        <f t="shared" si="13"/>
        <v>34</v>
      </c>
      <c r="L39" s="3">
        <v>26</v>
      </c>
      <c r="M39" s="3">
        <v>8</v>
      </c>
      <c r="N39" s="3"/>
      <c r="O39" s="3"/>
      <c r="P39" s="3"/>
      <c r="Q39" s="25">
        <v>2</v>
      </c>
      <c r="R39" s="43"/>
      <c r="S39" s="45"/>
      <c r="T39" s="47"/>
      <c r="U39" s="44"/>
      <c r="V39" s="44"/>
      <c r="W39" s="41"/>
      <c r="X39" s="43"/>
      <c r="Y39" s="44"/>
      <c r="Z39" s="44">
        <v>36</v>
      </c>
      <c r="AA39" s="45">
        <v>6</v>
      </c>
    </row>
    <row r="40" spans="1:27" ht="25.5" customHeight="1" x14ac:dyDescent="0.25">
      <c r="A40" s="44" t="s">
        <v>149</v>
      </c>
      <c r="B40" s="4" t="s">
        <v>114</v>
      </c>
      <c r="C40" s="44"/>
      <c r="D40" s="44"/>
      <c r="E40" s="44"/>
      <c r="F40" s="44"/>
      <c r="G40" s="44" t="s">
        <v>36</v>
      </c>
      <c r="I40" s="41">
        <f t="shared" ref="I40" si="14">J40+K40+O40+P40+Q40</f>
        <v>40</v>
      </c>
      <c r="J40" s="41">
        <f t="shared" si="12"/>
        <v>8</v>
      </c>
      <c r="K40" s="44">
        <f t="shared" si="13"/>
        <v>30</v>
      </c>
      <c r="L40" s="44">
        <v>24</v>
      </c>
      <c r="M40" s="44">
        <v>6</v>
      </c>
      <c r="N40" s="44"/>
      <c r="O40" s="44"/>
      <c r="P40" s="44"/>
      <c r="Q40" s="41">
        <v>2</v>
      </c>
      <c r="R40" s="43"/>
      <c r="S40" s="45"/>
      <c r="T40" s="47"/>
      <c r="U40" s="44"/>
      <c r="V40" s="44">
        <v>32</v>
      </c>
      <c r="W40" s="41">
        <v>8</v>
      </c>
      <c r="X40" s="43"/>
      <c r="Y40" s="44"/>
      <c r="Z40" s="44"/>
      <c r="AA40" s="45"/>
    </row>
    <row r="41" spans="1:27" ht="15.75" customHeight="1" x14ac:dyDescent="0.25">
      <c r="A41" s="3" t="s">
        <v>150</v>
      </c>
      <c r="B41" s="4" t="s">
        <v>145</v>
      </c>
      <c r="C41" s="3"/>
      <c r="D41" s="3"/>
      <c r="E41" s="3"/>
      <c r="F41" s="3"/>
      <c r="G41" s="14"/>
      <c r="H41" s="3" t="s">
        <v>36</v>
      </c>
      <c r="I41" s="5">
        <f t="shared" si="11"/>
        <v>32</v>
      </c>
      <c r="J41" s="41">
        <f t="shared" si="12"/>
        <v>0</v>
      </c>
      <c r="K41" s="44">
        <f t="shared" si="13"/>
        <v>30</v>
      </c>
      <c r="L41" s="3">
        <v>24</v>
      </c>
      <c r="M41" s="3">
        <v>6</v>
      </c>
      <c r="N41" s="3"/>
      <c r="O41" s="3"/>
      <c r="P41" s="3"/>
      <c r="Q41" s="25">
        <v>2</v>
      </c>
      <c r="R41" s="43"/>
      <c r="S41" s="45"/>
      <c r="T41" s="47"/>
      <c r="U41" s="44"/>
      <c r="V41" s="44"/>
      <c r="W41" s="41"/>
      <c r="X41" s="43"/>
      <c r="Y41" s="44"/>
      <c r="Z41" s="44">
        <v>32</v>
      </c>
      <c r="AA41" s="45"/>
    </row>
    <row r="42" spans="1:27" x14ac:dyDescent="0.25">
      <c r="A42" s="3" t="s">
        <v>150</v>
      </c>
      <c r="B42" s="4" t="s">
        <v>146</v>
      </c>
      <c r="C42" s="3"/>
      <c r="D42" s="3"/>
      <c r="E42" s="3"/>
      <c r="F42" s="3"/>
      <c r="H42" s="3" t="s">
        <v>36</v>
      </c>
      <c r="I42" s="5">
        <f t="shared" si="11"/>
        <v>32</v>
      </c>
      <c r="J42" s="41">
        <f t="shared" si="12"/>
        <v>0</v>
      </c>
      <c r="K42" s="44">
        <f t="shared" si="13"/>
        <v>30</v>
      </c>
      <c r="L42" s="3">
        <v>24</v>
      </c>
      <c r="M42" s="3">
        <v>6</v>
      </c>
      <c r="N42" s="3"/>
      <c r="O42" s="3"/>
      <c r="P42" s="3"/>
      <c r="Q42" s="25">
        <v>2</v>
      </c>
      <c r="R42" s="43"/>
      <c r="S42" s="45"/>
      <c r="T42" s="47"/>
      <c r="U42" s="44"/>
      <c r="V42" s="44"/>
      <c r="W42" s="41"/>
      <c r="X42" s="43"/>
      <c r="Y42" s="44"/>
      <c r="Z42" s="44">
        <v>32</v>
      </c>
      <c r="AA42" s="45"/>
    </row>
    <row r="43" spans="1:27" ht="15" customHeight="1" x14ac:dyDescent="0.25">
      <c r="A43" s="6" t="s">
        <v>83</v>
      </c>
      <c r="B43" s="7" t="s">
        <v>59</v>
      </c>
      <c r="C43" s="6"/>
      <c r="D43" s="6"/>
      <c r="E43" s="6"/>
      <c r="F43" s="6"/>
      <c r="G43" s="6"/>
      <c r="H43" s="6"/>
      <c r="I43" s="8">
        <f t="shared" ref="I43:AA43" si="15">I44+I51+I58</f>
        <v>1235</v>
      </c>
      <c r="J43" s="8">
        <f t="shared" si="15"/>
        <v>109</v>
      </c>
      <c r="K43" s="8">
        <f t="shared" si="15"/>
        <v>678</v>
      </c>
      <c r="L43" s="8">
        <f t="shared" si="15"/>
        <v>456</v>
      </c>
      <c r="M43" s="8">
        <f t="shared" si="15"/>
        <v>202</v>
      </c>
      <c r="N43" s="8">
        <f t="shared" si="15"/>
        <v>20</v>
      </c>
      <c r="O43" s="8">
        <f t="shared" si="15"/>
        <v>288</v>
      </c>
      <c r="P43" s="8">
        <f t="shared" si="15"/>
        <v>8</v>
      </c>
      <c r="Q43" s="8">
        <f t="shared" si="15"/>
        <v>44</v>
      </c>
      <c r="R43" s="40">
        <f t="shared" si="15"/>
        <v>0</v>
      </c>
      <c r="S43" s="35">
        <f t="shared" si="15"/>
        <v>0</v>
      </c>
      <c r="T43" s="39">
        <f t="shared" si="15"/>
        <v>176</v>
      </c>
      <c r="U43" s="8">
        <f t="shared" si="15"/>
        <v>11</v>
      </c>
      <c r="V43" s="8">
        <f t="shared" si="15"/>
        <v>382</v>
      </c>
      <c r="W43" s="8">
        <f t="shared" si="15"/>
        <v>16</v>
      </c>
      <c r="X43" s="40">
        <f t="shared" si="15"/>
        <v>306</v>
      </c>
      <c r="Y43" s="8">
        <f t="shared" si="15"/>
        <v>85</v>
      </c>
      <c r="Z43" s="8">
        <f t="shared" si="15"/>
        <v>250</v>
      </c>
      <c r="AA43" s="35">
        <f t="shared" si="15"/>
        <v>0</v>
      </c>
    </row>
    <row r="44" spans="1:27" ht="27.75" customHeight="1" x14ac:dyDescent="0.25">
      <c r="A44" s="22" t="s">
        <v>60</v>
      </c>
      <c r="B44" s="4" t="s">
        <v>129</v>
      </c>
      <c r="C44" s="3"/>
      <c r="D44" s="3"/>
      <c r="E44" s="3"/>
      <c r="F44" s="3"/>
      <c r="G44" s="3"/>
      <c r="H44" s="3"/>
      <c r="I44" s="5">
        <f>SUM(I45:I50)</f>
        <v>452</v>
      </c>
      <c r="J44" s="5">
        <f t="shared" ref="J44:AA44" si="16">J45+J46+J48+J49+J50</f>
        <v>22</v>
      </c>
      <c r="K44" s="5">
        <f t="shared" si="16"/>
        <v>200</v>
      </c>
      <c r="L44" s="5">
        <f t="shared" si="16"/>
        <v>146</v>
      </c>
      <c r="M44" s="5">
        <f t="shared" si="16"/>
        <v>54</v>
      </c>
      <c r="N44" s="5">
        <f t="shared" si="16"/>
        <v>0</v>
      </c>
      <c r="O44" s="5">
        <f>O45+O46+O48+O49+O50</f>
        <v>108</v>
      </c>
      <c r="P44" s="5">
        <f t="shared" si="16"/>
        <v>2</v>
      </c>
      <c r="Q44" s="5">
        <f t="shared" si="16"/>
        <v>12</v>
      </c>
      <c r="R44" s="43">
        <f t="shared" si="16"/>
        <v>0</v>
      </c>
      <c r="S44" s="45">
        <f t="shared" si="16"/>
        <v>0</v>
      </c>
      <c r="T44" s="44">
        <f>SUM(T45:T50)</f>
        <v>144</v>
      </c>
      <c r="U44" s="44">
        <f>SUM(U45:U50)</f>
        <v>9</v>
      </c>
      <c r="V44" s="44">
        <f>SUM(V45:V50)</f>
        <v>274</v>
      </c>
      <c r="W44" s="41">
        <f>W45+W46+W48+W49+W50</f>
        <v>16</v>
      </c>
      <c r="X44" s="43">
        <f t="shared" si="16"/>
        <v>0</v>
      </c>
      <c r="Y44" s="47">
        <f t="shared" si="16"/>
        <v>0</v>
      </c>
      <c r="Z44" s="44">
        <f t="shared" si="16"/>
        <v>0</v>
      </c>
      <c r="AA44" s="45">
        <f t="shared" si="16"/>
        <v>0</v>
      </c>
    </row>
    <row r="45" spans="1:27" s="17" customFormat="1" ht="14.25" customHeight="1" x14ac:dyDescent="0.25">
      <c r="A45" s="3" t="s">
        <v>61</v>
      </c>
      <c r="B45" s="4" t="s">
        <v>132</v>
      </c>
      <c r="C45" s="3"/>
      <c r="D45" s="3"/>
      <c r="E45" s="3"/>
      <c r="F45" s="3" t="s">
        <v>21</v>
      </c>
      <c r="G45" s="3"/>
      <c r="H45" s="10"/>
      <c r="I45" s="5">
        <f>J45+K45+O45+P45+Q45</f>
        <v>118</v>
      </c>
      <c r="J45" s="41">
        <f>U45+W45+Y45+AA45</f>
        <v>10</v>
      </c>
      <c r="K45" s="44">
        <f>R45+S45+T45+V45+X45+Z45-P45-Q45</f>
        <v>106</v>
      </c>
      <c r="L45" s="3">
        <v>82</v>
      </c>
      <c r="M45" s="3">
        <v>24</v>
      </c>
      <c r="N45" s="3"/>
      <c r="O45" s="3"/>
      <c r="P45" s="3"/>
      <c r="Q45" s="25">
        <v>2</v>
      </c>
      <c r="R45" s="43"/>
      <c r="S45" s="45"/>
      <c r="T45" s="47">
        <v>48</v>
      </c>
      <c r="U45" s="44">
        <v>3</v>
      </c>
      <c r="V45" s="44">
        <v>60</v>
      </c>
      <c r="W45" s="41">
        <v>7</v>
      </c>
      <c r="X45" s="43"/>
      <c r="Y45" s="44"/>
      <c r="Z45" s="44"/>
      <c r="AA45" s="45"/>
    </row>
    <row r="46" spans="1:27" s="17" customFormat="1" ht="20.25" customHeight="1" x14ac:dyDescent="0.25">
      <c r="A46" s="3" t="s">
        <v>62</v>
      </c>
      <c r="B46" s="4" t="s">
        <v>133</v>
      </c>
      <c r="C46" s="10"/>
      <c r="D46" s="10"/>
      <c r="E46" s="10"/>
      <c r="F46" s="10" t="s">
        <v>21</v>
      </c>
      <c r="G46" s="10"/>
      <c r="H46" s="18"/>
      <c r="I46" s="5">
        <f>J46+K46+O46+P46+Q46</f>
        <v>108</v>
      </c>
      <c r="J46" s="41">
        <f>U46+W46+Y46+AA46</f>
        <v>12</v>
      </c>
      <c r="K46" s="44">
        <f>R46+S46+T46+V46+X46+Z46-P46-Q46</f>
        <v>94</v>
      </c>
      <c r="L46" s="10">
        <v>64</v>
      </c>
      <c r="M46" s="10">
        <v>30</v>
      </c>
      <c r="N46" s="10"/>
      <c r="O46" s="10"/>
      <c r="P46" s="10"/>
      <c r="Q46" s="24">
        <v>2</v>
      </c>
      <c r="R46" s="43"/>
      <c r="S46" s="45"/>
      <c r="T46" s="47">
        <v>48</v>
      </c>
      <c r="U46" s="44">
        <v>3</v>
      </c>
      <c r="V46" s="44">
        <v>48</v>
      </c>
      <c r="W46" s="41">
        <v>9</v>
      </c>
      <c r="X46" s="43"/>
      <c r="Y46" s="44"/>
      <c r="Z46" s="44"/>
      <c r="AA46" s="45"/>
    </row>
    <row r="47" spans="1:27" s="17" customFormat="1" ht="18" customHeight="1" x14ac:dyDescent="0.25">
      <c r="A47" s="22" t="s">
        <v>115</v>
      </c>
      <c r="B47" s="4" t="s">
        <v>134</v>
      </c>
      <c r="C47" s="23"/>
      <c r="D47" s="23"/>
      <c r="E47" s="23"/>
      <c r="F47" s="23" t="s">
        <v>21</v>
      </c>
      <c r="G47" s="23"/>
      <c r="H47" s="18"/>
      <c r="I47" s="27">
        <f>J47+K47+O47+P47+Q47</f>
        <v>108</v>
      </c>
      <c r="J47" s="41">
        <f>U47+W47+Y47+AA47</f>
        <v>12</v>
      </c>
      <c r="K47" s="44">
        <f>R47+S47+T47+V47+X47+Z47-P47-Q47</f>
        <v>94</v>
      </c>
      <c r="L47" s="30">
        <v>70</v>
      </c>
      <c r="M47" s="30">
        <v>24</v>
      </c>
      <c r="N47" s="30"/>
      <c r="O47" s="30"/>
      <c r="P47" s="30"/>
      <c r="Q47" s="29">
        <v>2</v>
      </c>
      <c r="R47" s="43"/>
      <c r="S47" s="45"/>
      <c r="T47" s="47">
        <v>48</v>
      </c>
      <c r="U47" s="44">
        <v>3</v>
      </c>
      <c r="V47" s="44">
        <v>48</v>
      </c>
      <c r="W47" s="41">
        <v>9</v>
      </c>
      <c r="X47" s="43"/>
      <c r="Y47" s="44"/>
      <c r="Z47" s="44"/>
      <c r="AA47" s="45"/>
    </row>
    <row r="48" spans="1:27" x14ac:dyDescent="0.25">
      <c r="A48" s="3" t="s">
        <v>63</v>
      </c>
      <c r="B48" s="4"/>
      <c r="C48" s="3"/>
      <c r="D48" s="3"/>
      <c r="E48" s="3"/>
      <c r="F48" s="3"/>
      <c r="G48" s="3"/>
      <c r="H48" s="3"/>
      <c r="I48" s="5">
        <f>J48+K48+O48+P48+Q48</f>
        <v>108</v>
      </c>
      <c r="J48" s="41">
        <f>U48+W48+Y48+AA48</f>
        <v>0</v>
      </c>
      <c r="K48" s="3"/>
      <c r="L48" s="3"/>
      <c r="M48" s="3"/>
      <c r="N48" s="3"/>
      <c r="O48" s="3">
        <v>108</v>
      </c>
      <c r="P48" s="3"/>
      <c r="Q48" s="25"/>
      <c r="R48" s="43"/>
      <c r="S48" s="45"/>
      <c r="T48" s="47"/>
      <c r="U48" s="44"/>
      <c r="V48" s="44">
        <v>108</v>
      </c>
      <c r="W48" s="41"/>
      <c r="X48" s="43"/>
      <c r="Y48" s="44"/>
      <c r="Z48" s="44"/>
      <c r="AA48" s="45"/>
    </row>
    <row r="49" spans="1:27" x14ac:dyDescent="0.25">
      <c r="A49" s="3" t="s">
        <v>64</v>
      </c>
      <c r="B49" s="4"/>
      <c r="C49" s="3"/>
      <c r="D49" s="3"/>
      <c r="E49" s="3"/>
      <c r="F49" s="3"/>
      <c r="G49" s="3"/>
      <c r="H49" s="3"/>
      <c r="I49" s="5"/>
      <c r="J49" s="41"/>
      <c r="K49" s="3"/>
      <c r="L49" s="3"/>
      <c r="M49" s="3"/>
      <c r="N49" s="3"/>
      <c r="O49" s="3"/>
      <c r="P49" s="3"/>
      <c r="Q49" s="25"/>
      <c r="R49" s="43"/>
      <c r="S49" s="45"/>
      <c r="T49" s="47"/>
      <c r="U49" s="44"/>
      <c r="V49" s="44"/>
      <c r="W49" s="41"/>
      <c r="X49" s="43"/>
      <c r="Y49" s="44"/>
      <c r="Z49" s="44"/>
      <c r="AA49" s="45"/>
    </row>
    <row r="50" spans="1:27" ht="15.75" customHeight="1" x14ac:dyDescent="0.25">
      <c r="A50" s="3"/>
      <c r="B50" s="4" t="s">
        <v>72</v>
      </c>
      <c r="C50" s="3"/>
      <c r="D50" s="3"/>
      <c r="E50" s="3"/>
      <c r="F50" s="3" t="s">
        <v>18</v>
      </c>
      <c r="G50" s="3"/>
      <c r="H50" s="3"/>
      <c r="I50" s="5">
        <f t="shared" ref="I50" si="17">J50+K50+O50+P50+Q50</f>
        <v>10</v>
      </c>
      <c r="J50" s="41">
        <f>U50+W50+Y50+AA50</f>
        <v>0</v>
      </c>
      <c r="K50" s="3">
        <v>0</v>
      </c>
      <c r="L50" s="3"/>
      <c r="M50" s="3"/>
      <c r="N50" s="3"/>
      <c r="O50" s="3"/>
      <c r="P50" s="3">
        <v>2</v>
      </c>
      <c r="Q50" s="25">
        <v>8</v>
      </c>
      <c r="R50" s="43"/>
      <c r="S50" s="45"/>
      <c r="T50" s="47"/>
      <c r="U50" s="44"/>
      <c r="V50" s="44">
        <v>10</v>
      </c>
      <c r="W50" s="41"/>
      <c r="X50" s="43"/>
      <c r="Y50" s="44"/>
      <c r="Z50" s="44"/>
      <c r="AA50" s="45"/>
    </row>
    <row r="51" spans="1:27" ht="28.5" customHeight="1" x14ac:dyDescent="0.25">
      <c r="A51" s="3" t="s">
        <v>65</v>
      </c>
      <c r="B51" s="4" t="s">
        <v>130</v>
      </c>
      <c r="C51" s="3"/>
      <c r="D51" s="3"/>
      <c r="E51" s="3"/>
      <c r="F51" s="3"/>
      <c r="G51" s="3"/>
      <c r="H51" s="3"/>
      <c r="I51" s="5">
        <f t="shared" ref="I51:AA51" si="18">SUM(I52:I57)</f>
        <v>341</v>
      </c>
      <c r="J51" s="41">
        <f t="shared" si="18"/>
        <v>51</v>
      </c>
      <c r="K51" s="41">
        <f t="shared" si="18"/>
        <v>220</v>
      </c>
      <c r="L51" s="41">
        <f t="shared" si="18"/>
        <v>162</v>
      </c>
      <c r="M51" s="41">
        <f t="shared" si="18"/>
        <v>58</v>
      </c>
      <c r="N51" s="41">
        <f t="shared" si="18"/>
        <v>0</v>
      </c>
      <c r="O51" s="41">
        <f t="shared" si="18"/>
        <v>54</v>
      </c>
      <c r="P51" s="41">
        <f t="shared" si="18"/>
        <v>2</v>
      </c>
      <c r="Q51" s="41">
        <f t="shared" si="18"/>
        <v>14</v>
      </c>
      <c r="R51" s="36">
        <f t="shared" si="18"/>
        <v>0</v>
      </c>
      <c r="S51" s="45">
        <f t="shared" si="18"/>
        <v>0</v>
      </c>
      <c r="T51" s="42">
        <f t="shared" si="18"/>
        <v>0</v>
      </c>
      <c r="U51" s="41">
        <f t="shared" si="18"/>
        <v>0</v>
      </c>
      <c r="V51" s="41">
        <f t="shared" si="18"/>
        <v>0</v>
      </c>
      <c r="W51" s="41">
        <f t="shared" si="18"/>
        <v>0</v>
      </c>
      <c r="X51" s="36">
        <f t="shared" si="18"/>
        <v>204</v>
      </c>
      <c r="Y51" s="41">
        <f t="shared" si="18"/>
        <v>51</v>
      </c>
      <c r="Z51" s="41">
        <f t="shared" si="18"/>
        <v>86</v>
      </c>
      <c r="AA51" s="45">
        <f t="shared" si="18"/>
        <v>0</v>
      </c>
    </row>
    <row r="52" spans="1:27" ht="31.5" customHeight="1" x14ac:dyDescent="0.25">
      <c r="A52" s="44" t="s">
        <v>66</v>
      </c>
      <c r="B52" s="4" t="s">
        <v>135</v>
      </c>
      <c r="C52" s="44"/>
      <c r="D52" s="44"/>
      <c r="E52" s="44"/>
      <c r="F52" s="44"/>
      <c r="G52" s="44" t="s">
        <v>21</v>
      </c>
      <c r="H52" s="44"/>
      <c r="I52" s="41">
        <f t="shared" ref="I52" si="19">J52+K52+O52+P52+Q52</f>
        <v>85</v>
      </c>
      <c r="J52" s="41">
        <f>U52+W52+Y52+AA52</f>
        <v>17</v>
      </c>
      <c r="K52" s="44">
        <f>R52+S52+T52+V52+X52+Z52-P52-Q52</f>
        <v>66</v>
      </c>
      <c r="L52" s="44">
        <v>50</v>
      </c>
      <c r="M52" s="44">
        <v>16</v>
      </c>
      <c r="N52" s="44"/>
      <c r="O52" s="44"/>
      <c r="P52" s="44"/>
      <c r="Q52" s="41">
        <v>2</v>
      </c>
      <c r="R52" s="43"/>
      <c r="S52" s="45"/>
      <c r="T52" s="47"/>
      <c r="U52" s="44"/>
      <c r="V52" s="44"/>
      <c r="W52" s="41"/>
      <c r="X52" s="43">
        <v>68</v>
      </c>
      <c r="Y52" s="44">
        <v>17</v>
      </c>
      <c r="Z52" s="44"/>
      <c r="AA52" s="45"/>
    </row>
    <row r="53" spans="1:27" ht="16.5" customHeight="1" x14ac:dyDescent="0.25">
      <c r="A53" s="44" t="s">
        <v>136</v>
      </c>
      <c r="B53" s="4" t="s">
        <v>137</v>
      </c>
      <c r="C53" s="44"/>
      <c r="D53" s="44"/>
      <c r="E53" s="44"/>
      <c r="F53" s="44"/>
      <c r="G53" s="44"/>
      <c r="H53" s="44" t="s">
        <v>21</v>
      </c>
      <c r="I53" s="41">
        <f t="shared" ref="I53" si="20">J53+K53+O53+P53+Q53</f>
        <v>107</v>
      </c>
      <c r="J53" s="41">
        <f>U53+W53+Y53+AA53</f>
        <v>17</v>
      </c>
      <c r="K53" s="44">
        <f>R53+S53+T53+V53+X53+Z53-P53-Q53</f>
        <v>88</v>
      </c>
      <c r="L53" s="44">
        <v>64</v>
      </c>
      <c r="M53" s="44">
        <v>24</v>
      </c>
      <c r="N53" s="44"/>
      <c r="O53" s="44"/>
      <c r="P53" s="44"/>
      <c r="Q53" s="41">
        <v>2</v>
      </c>
      <c r="R53" s="43"/>
      <c r="S53" s="45"/>
      <c r="T53" s="47"/>
      <c r="U53" s="44"/>
      <c r="V53" s="44"/>
      <c r="W53" s="41"/>
      <c r="X53" s="43">
        <v>68</v>
      </c>
      <c r="Y53" s="44">
        <v>17</v>
      </c>
      <c r="Z53" s="44">
        <v>22</v>
      </c>
      <c r="AA53" s="45"/>
    </row>
    <row r="54" spans="1:27" ht="15.75" customHeight="1" x14ac:dyDescent="0.25">
      <c r="A54" s="3" t="s">
        <v>138</v>
      </c>
      <c r="B54" s="4" t="s">
        <v>139</v>
      </c>
      <c r="C54" s="3"/>
      <c r="D54" s="3"/>
      <c r="E54" s="3"/>
      <c r="F54" s="3"/>
      <c r="G54" s="3" t="s">
        <v>21</v>
      </c>
      <c r="H54" s="3"/>
      <c r="I54" s="5">
        <f t="shared" ref="I54:I63" si="21">J54+K54+O54+P54+Q54</f>
        <v>85</v>
      </c>
      <c r="J54" s="41">
        <f>U54+W54+Y54+AA54</f>
        <v>17</v>
      </c>
      <c r="K54" s="44">
        <f>R54+S54+T54+V54+X54+Z54-P54-Q54</f>
        <v>66</v>
      </c>
      <c r="L54" s="3">
        <v>48</v>
      </c>
      <c r="M54" s="3">
        <v>18</v>
      </c>
      <c r="N54" s="3"/>
      <c r="O54" s="3"/>
      <c r="P54" s="3"/>
      <c r="Q54" s="25">
        <v>2</v>
      </c>
      <c r="R54" s="43"/>
      <c r="S54" s="45"/>
      <c r="T54" s="47"/>
      <c r="U54" s="44"/>
      <c r="V54" s="44"/>
      <c r="W54" s="41"/>
      <c r="X54" s="43">
        <v>68</v>
      </c>
      <c r="Y54" s="44">
        <v>17</v>
      </c>
      <c r="Z54" s="44"/>
      <c r="AA54" s="45"/>
    </row>
    <row r="55" spans="1:27" x14ac:dyDescent="0.25">
      <c r="A55" s="3" t="s">
        <v>67</v>
      </c>
      <c r="B55" s="4"/>
      <c r="C55" s="3"/>
      <c r="D55" s="3"/>
      <c r="E55" s="3"/>
      <c r="F55" s="3"/>
      <c r="G55" s="3"/>
      <c r="H55" s="3"/>
      <c r="I55" s="5">
        <f t="shared" si="21"/>
        <v>0</v>
      </c>
      <c r="J55" s="5"/>
      <c r="K55" s="44">
        <f>R55+S55+T55+V55+X55+Z55-P55-Q55</f>
        <v>0</v>
      </c>
      <c r="L55" s="3"/>
      <c r="M55" s="3"/>
      <c r="N55" s="3"/>
      <c r="O55" s="3"/>
      <c r="P55" s="3"/>
      <c r="Q55" s="25"/>
      <c r="R55" s="43"/>
      <c r="S55" s="45"/>
      <c r="T55" s="47"/>
      <c r="U55" s="44"/>
      <c r="V55" s="44"/>
      <c r="W55" s="41"/>
      <c r="X55" s="43"/>
      <c r="Y55" s="44"/>
      <c r="Z55" s="44"/>
      <c r="AA55" s="45"/>
    </row>
    <row r="56" spans="1:27" x14ac:dyDescent="0.25">
      <c r="A56" s="3" t="s">
        <v>68</v>
      </c>
      <c r="B56" s="4"/>
      <c r="C56" s="3"/>
      <c r="D56" s="3"/>
      <c r="E56" s="3"/>
      <c r="F56" s="3"/>
      <c r="G56" s="3"/>
      <c r="H56" s="3"/>
      <c r="I56" s="5">
        <f t="shared" si="21"/>
        <v>54</v>
      </c>
      <c r="J56" s="5"/>
      <c r="K56" s="3"/>
      <c r="L56" s="3"/>
      <c r="M56" s="3"/>
      <c r="N56" s="3"/>
      <c r="O56" s="28">
        <f>Z56</f>
        <v>54</v>
      </c>
      <c r="P56" s="3"/>
      <c r="Q56" s="25"/>
      <c r="R56" s="43"/>
      <c r="S56" s="45"/>
      <c r="T56" s="47"/>
      <c r="U56" s="44"/>
      <c r="V56" s="44"/>
      <c r="W56" s="41"/>
      <c r="X56" s="43"/>
      <c r="Y56" s="44"/>
      <c r="Z56" s="44">
        <v>54</v>
      </c>
      <c r="AA56" s="45"/>
    </row>
    <row r="57" spans="1:27" ht="16.5" customHeight="1" x14ac:dyDescent="0.25">
      <c r="A57" s="3"/>
      <c r="B57" s="4" t="s">
        <v>72</v>
      </c>
      <c r="C57" s="3"/>
      <c r="D57" s="3"/>
      <c r="E57" s="3"/>
      <c r="F57" s="3"/>
      <c r="G57" s="3"/>
      <c r="H57" s="3" t="s">
        <v>18</v>
      </c>
      <c r="I57" s="5">
        <f t="shared" si="21"/>
        <v>10</v>
      </c>
      <c r="J57" s="5"/>
      <c r="K57" s="3"/>
      <c r="L57" s="3"/>
      <c r="M57" s="3"/>
      <c r="N57" s="3"/>
      <c r="O57" s="3"/>
      <c r="P57" s="3">
        <v>2</v>
      </c>
      <c r="Q57" s="25">
        <v>8</v>
      </c>
      <c r="R57" s="43"/>
      <c r="S57" s="45"/>
      <c r="T57" s="47"/>
      <c r="U57" s="44"/>
      <c r="V57" s="44"/>
      <c r="W57" s="41"/>
      <c r="X57" s="43"/>
      <c r="Y57" s="44"/>
      <c r="Z57" s="44">
        <v>10</v>
      </c>
      <c r="AA57" s="45"/>
    </row>
    <row r="58" spans="1:27" ht="50.25" customHeight="1" x14ac:dyDescent="0.25">
      <c r="A58" s="3" t="s">
        <v>69</v>
      </c>
      <c r="B58" s="4" t="s">
        <v>131</v>
      </c>
      <c r="C58" s="3"/>
      <c r="D58" s="3"/>
      <c r="E58" s="3"/>
      <c r="F58" s="3"/>
      <c r="G58" s="3"/>
      <c r="H58" s="3"/>
      <c r="I58" s="5">
        <f t="shared" ref="I58:Q58" si="22">SUM(I59:I63)</f>
        <v>442</v>
      </c>
      <c r="J58" s="41">
        <f t="shared" si="22"/>
        <v>36</v>
      </c>
      <c r="K58" s="41">
        <f t="shared" si="22"/>
        <v>258</v>
      </c>
      <c r="L58" s="41">
        <f t="shared" si="22"/>
        <v>148</v>
      </c>
      <c r="M58" s="41">
        <f t="shared" si="22"/>
        <v>90</v>
      </c>
      <c r="N58" s="41">
        <f t="shared" si="22"/>
        <v>20</v>
      </c>
      <c r="O58" s="41">
        <f t="shared" si="22"/>
        <v>126</v>
      </c>
      <c r="P58" s="41">
        <f t="shared" si="22"/>
        <v>4</v>
      </c>
      <c r="Q58" s="41">
        <f t="shared" si="22"/>
        <v>18</v>
      </c>
      <c r="R58" s="43">
        <f t="shared" ref="R58:S58" si="23">R60+R61+R62+R63</f>
        <v>0</v>
      </c>
      <c r="S58" s="45">
        <f t="shared" si="23"/>
        <v>0</v>
      </c>
      <c r="T58" s="41">
        <f t="shared" ref="T58:AA58" si="24">SUM(T59:T63)</f>
        <v>32</v>
      </c>
      <c r="U58" s="41">
        <f t="shared" si="24"/>
        <v>2</v>
      </c>
      <c r="V58" s="41">
        <f t="shared" si="24"/>
        <v>108</v>
      </c>
      <c r="W58" s="41">
        <f t="shared" si="24"/>
        <v>0</v>
      </c>
      <c r="X58" s="36">
        <f t="shared" si="24"/>
        <v>102</v>
      </c>
      <c r="Y58" s="41">
        <f t="shared" si="24"/>
        <v>34</v>
      </c>
      <c r="Z58" s="41">
        <f t="shared" si="24"/>
        <v>164</v>
      </c>
      <c r="AA58" s="45">
        <f t="shared" si="24"/>
        <v>0</v>
      </c>
    </row>
    <row r="59" spans="1:27" ht="17.25" customHeight="1" x14ac:dyDescent="0.25">
      <c r="A59" s="44" t="s">
        <v>81</v>
      </c>
      <c r="B59" s="4" t="s">
        <v>140</v>
      </c>
      <c r="C59" s="48"/>
      <c r="D59" s="48"/>
      <c r="E59" s="48"/>
      <c r="F59" s="48" t="s">
        <v>21</v>
      </c>
      <c r="H59" s="48" t="s">
        <v>18</v>
      </c>
      <c r="I59" s="41">
        <f>J59+K59+O59+P59+Q59</f>
        <v>215</v>
      </c>
      <c r="J59" s="41">
        <f>U59+W59+Y59+AA59</f>
        <v>19</v>
      </c>
      <c r="K59" s="44">
        <f>R59+S59+T59+V59+X59+Z59-P59-Q59</f>
        <v>186</v>
      </c>
      <c r="L59" s="48">
        <v>102</v>
      </c>
      <c r="M59" s="48">
        <v>64</v>
      </c>
      <c r="N59" s="48">
        <v>20</v>
      </c>
      <c r="O59" s="48"/>
      <c r="P59" s="48">
        <v>2</v>
      </c>
      <c r="Q59" s="46">
        <v>8</v>
      </c>
      <c r="R59" s="43"/>
      <c r="S59" s="45"/>
      <c r="T59" s="47">
        <v>32</v>
      </c>
      <c r="U59" s="44">
        <v>2</v>
      </c>
      <c r="V59" s="44">
        <v>36</v>
      </c>
      <c r="W59" s="41"/>
      <c r="X59" s="43">
        <v>68</v>
      </c>
      <c r="Y59" s="44">
        <v>17</v>
      </c>
      <c r="Z59" s="44">
        <v>60</v>
      </c>
      <c r="AA59" s="45"/>
    </row>
    <row r="60" spans="1:27" ht="23.25" customHeight="1" x14ac:dyDescent="0.25">
      <c r="A60" s="3" t="s">
        <v>81</v>
      </c>
      <c r="B60" s="4" t="s">
        <v>141</v>
      </c>
      <c r="C60" s="10"/>
      <c r="D60" s="10"/>
      <c r="E60" s="10"/>
      <c r="F60" s="10"/>
      <c r="G60" s="10"/>
      <c r="H60" s="10" t="s">
        <v>21</v>
      </c>
      <c r="I60" s="5">
        <f t="shared" si="21"/>
        <v>91</v>
      </c>
      <c r="J60" s="41">
        <f>U60+W60+Y60+AA60</f>
        <v>17</v>
      </c>
      <c r="K60" s="44">
        <f>R60+S60+T60+V60+X60+Z60-P60-Q60</f>
        <v>72</v>
      </c>
      <c r="L60" s="10">
        <v>46</v>
      </c>
      <c r="M60" s="10">
        <v>26</v>
      </c>
      <c r="N60" s="10"/>
      <c r="O60" s="10"/>
      <c r="P60" s="10"/>
      <c r="Q60" s="24">
        <v>2</v>
      </c>
      <c r="R60" s="43"/>
      <c r="S60" s="45"/>
      <c r="T60" s="47"/>
      <c r="U60" s="44"/>
      <c r="V60" s="44"/>
      <c r="W60" s="41"/>
      <c r="X60" s="43">
        <v>34</v>
      </c>
      <c r="Y60" s="44">
        <v>17</v>
      </c>
      <c r="Z60" s="44">
        <v>40</v>
      </c>
      <c r="AA60" s="45"/>
    </row>
    <row r="61" spans="1:27" x14ac:dyDescent="0.25">
      <c r="A61" s="3" t="s">
        <v>70</v>
      </c>
      <c r="B61" s="4"/>
      <c r="C61" s="3"/>
      <c r="D61" s="3"/>
      <c r="E61" s="3"/>
      <c r="F61" s="3"/>
      <c r="G61" s="3"/>
      <c r="H61" s="3"/>
      <c r="I61" s="5">
        <f t="shared" si="21"/>
        <v>72</v>
      </c>
      <c r="J61" s="5"/>
      <c r="K61" s="3"/>
      <c r="L61" s="3"/>
      <c r="M61" s="3"/>
      <c r="N61" s="3"/>
      <c r="O61" s="3">
        <v>72</v>
      </c>
      <c r="P61" s="3"/>
      <c r="Q61" s="25"/>
      <c r="R61" s="43"/>
      <c r="S61" s="45"/>
      <c r="T61" s="47"/>
      <c r="U61" s="44"/>
      <c r="V61" s="44">
        <v>72</v>
      </c>
      <c r="W61" s="41"/>
      <c r="X61" s="43"/>
      <c r="Y61" s="44"/>
      <c r="Z61" s="44"/>
      <c r="AA61" s="45"/>
    </row>
    <row r="62" spans="1:27" x14ac:dyDescent="0.25">
      <c r="A62" s="3" t="s">
        <v>71</v>
      </c>
      <c r="B62" s="4"/>
      <c r="C62" s="3"/>
      <c r="D62" s="3"/>
      <c r="E62" s="3"/>
      <c r="F62" s="3"/>
      <c r="G62" s="3"/>
      <c r="H62" s="3"/>
      <c r="I62" s="5">
        <f t="shared" si="21"/>
        <v>54</v>
      </c>
      <c r="J62" s="5"/>
      <c r="K62" s="3"/>
      <c r="L62" s="3"/>
      <c r="M62" s="3"/>
      <c r="N62" s="3"/>
      <c r="O62" s="28">
        <f>Z62</f>
        <v>54</v>
      </c>
      <c r="P62" s="3"/>
      <c r="Q62" s="25"/>
      <c r="R62" s="43"/>
      <c r="S62" s="45"/>
      <c r="T62" s="47"/>
      <c r="U62" s="44"/>
      <c r="V62" s="44"/>
      <c r="W62" s="41"/>
      <c r="X62" s="43"/>
      <c r="Y62" s="44"/>
      <c r="Z62" s="44">
        <v>54</v>
      </c>
      <c r="AA62" s="45"/>
    </row>
    <row r="63" spans="1:27" ht="17.25" customHeight="1" x14ac:dyDescent="0.25">
      <c r="A63" s="3"/>
      <c r="B63" s="4" t="s">
        <v>72</v>
      </c>
      <c r="C63" s="3"/>
      <c r="D63" s="3"/>
      <c r="E63" s="3"/>
      <c r="F63" s="3"/>
      <c r="G63" s="3"/>
      <c r="H63" s="3" t="s">
        <v>18</v>
      </c>
      <c r="I63" s="5">
        <f t="shared" si="21"/>
        <v>10</v>
      </c>
      <c r="J63" s="5"/>
      <c r="K63" s="3"/>
      <c r="L63" s="3"/>
      <c r="M63" s="3"/>
      <c r="N63" s="3"/>
      <c r="O63" s="3"/>
      <c r="P63" s="3">
        <v>2</v>
      </c>
      <c r="Q63" s="25">
        <v>8</v>
      </c>
      <c r="R63" s="43"/>
      <c r="S63" s="45"/>
      <c r="T63" s="47"/>
      <c r="U63" s="44"/>
      <c r="V63" s="44"/>
      <c r="W63" s="41"/>
      <c r="X63" s="43"/>
      <c r="Y63" s="44"/>
      <c r="Z63" s="44">
        <v>10</v>
      </c>
      <c r="AA63" s="45"/>
    </row>
    <row r="64" spans="1:27" ht="23.25" customHeight="1" x14ac:dyDescent="0.25">
      <c r="A64" s="6" t="s">
        <v>73</v>
      </c>
      <c r="B64" s="7" t="s">
        <v>74</v>
      </c>
      <c r="C64" s="6"/>
      <c r="D64" s="6"/>
      <c r="E64" s="6"/>
      <c r="F64" s="6"/>
      <c r="G64" s="6"/>
      <c r="H64" s="6"/>
      <c r="I64" s="8">
        <v>144</v>
      </c>
      <c r="J64" s="8"/>
      <c r="K64" s="6"/>
      <c r="L64" s="6"/>
      <c r="M64" s="6"/>
      <c r="N64" s="6"/>
      <c r="O64" s="6"/>
      <c r="P64" s="6"/>
      <c r="Q64" s="8"/>
      <c r="R64" s="34"/>
      <c r="S64" s="35"/>
      <c r="T64" s="31"/>
      <c r="U64" s="6"/>
      <c r="V64" s="6"/>
      <c r="W64" s="8"/>
      <c r="X64" s="34"/>
      <c r="Y64" s="6"/>
      <c r="Z64" s="6">
        <v>144</v>
      </c>
      <c r="AA64" s="35"/>
    </row>
    <row r="65" spans="1:27" ht="25.5" x14ac:dyDescent="0.25">
      <c r="A65" s="6" t="s">
        <v>75</v>
      </c>
      <c r="B65" s="7" t="s">
        <v>76</v>
      </c>
      <c r="C65" s="6"/>
      <c r="D65" s="6"/>
      <c r="E65" s="6"/>
      <c r="F65" s="6"/>
      <c r="G65" s="6"/>
      <c r="H65" s="6"/>
      <c r="I65" s="8">
        <v>216</v>
      </c>
      <c r="J65" s="8"/>
      <c r="K65" s="6"/>
      <c r="L65" s="6"/>
      <c r="M65" s="6"/>
      <c r="N65" s="6"/>
      <c r="O65" s="6"/>
      <c r="P65" s="6"/>
      <c r="Q65" s="8"/>
      <c r="R65" s="34"/>
      <c r="S65" s="35"/>
      <c r="T65" s="31"/>
      <c r="U65" s="6"/>
      <c r="V65" s="6"/>
      <c r="W65" s="8"/>
      <c r="X65" s="34"/>
      <c r="Y65" s="6"/>
      <c r="Z65" s="6">
        <v>216</v>
      </c>
      <c r="AA65" s="35"/>
    </row>
    <row r="66" spans="1:27" s="13" customFormat="1" ht="25.5" x14ac:dyDescent="0.25">
      <c r="A66" s="73" t="s">
        <v>77</v>
      </c>
      <c r="B66" s="73"/>
      <c r="C66" s="6" t="s">
        <v>100</v>
      </c>
      <c r="D66" s="16" t="s">
        <v>101</v>
      </c>
      <c r="E66" s="16" t="s">
        <v>121</v>
      </c>
      <c r="F66" s="16" t="s">
        <v>152</v>
      </c>
      <c r="G66" s="16" t="s">
        <v>153</v>
      </c>
      <c r="H66" s="16" t="s">
        <v>154</v>
      </c>
      <c r="I66" s="6">
        <f t="shared" ref="I66:Q66" si="25">I65+I64+I43+I31+I23+I8</f>
        <v>4428</v>
      </c>
      <c r="J66" s="6">
        <f t="shared" si="25"/>
        <v>246</v>
      </c>
      <c r="K66" s="6">
        <f t="shared" si="25"/>
        <v>3258</v>
      </c>
      <c r="L66" s="6">
        <f t="shared" si="25"/>
        <v>1945</v>
      </c>
      <c r="M66" s="6">
        <f t="shared" si="25"/>
        <v>1277</v>
      </c>
      <c r="N66" s="6">
        <f t="shared" si="25"/>
        <v>20</v>
      </c>
      <c r="O66" s="6">
        <f t="shared" si="25"/>
        <v>288</v>
      </c>
      <c r="P66" s="6">
        <f t="shared" si="25"/>
        <v>24</v>
      </c>
      <c r="Q66" s="8">
        <f t="shared" si="25"/>
        <v>144</v>
      </c>
      <c r="R66" s="34">
        <f t="shared" ref="R66:AA66" si="26">R43+R31+R23+R8+R64+R65</f>
        <v>612</v>
      </c>
      <c r="S66" s="35">
        <f t="shared" si="26"/>
        <v>864</v>
      </c>
      <c r="T66" s="31">
        <f t="shared" si="26"/>
        <v>572</v>
      </c>
      <c r="U66" s="31">
        <f t="shared" si="26"/>
        <v>40</v>
      </c>
      <c r="V66" s="31">
        <f t="shared" si="26"/>
        <v>797</v>
      </c>
      <c r="W66" s="39">
        <f t="shared" si="26"/>
        <v>58</v>
      </c>
      <c r="X66" s="34">
        <f t="shared" si="26"/>
        <v>516</v>
      </c>
      <c r="Y66" s="31">
        <f t="shared" si="26"/>
        <v>96</v>
      </c>
      <c r="Z66" s="31">
        <f t="shared" si="26"/>
        <v>841</v>
      </c>
      <c r="AA66" s="49">
        <f t="shared" si="26"/>
        <v>23</v>
      </c>
    </row>
    <row r="67" spans="1:27" x14ac:dyDescent="0.25">
      <c r="A67" s="53" t="s">
        <v>120</v>
      </c>
      <c r="B67" s="54"/>
      <c r="C67" s="54"/>
      <c r="D67" s="54"/>
      <c r="E67" s="54"/>
      <c r="F67" s="54"/>
      <c r="G67" s="54"/>
      <c r="H67" s="54"/>
      <c r="I67" s="54"/>
      <c r="J67" s="55"/>
      <c r="K67" s="62" t="s">
        <v>106</v>
      </c>
      <c r="L67" s="65" t="s">
        <v>107</v>
      </c>
      <c r="M67" s="66"/>
      <c r="N67" s="66"/>
      <c r="O67" s="66"/>
      <c r="P67" s="66"/>
      <c r="Q67" s="66"/>
      <c r="R67" s="37">
        <v>612</v>
      </c>
      <c r="S67" s="38">
        <v>864</v>
      </c>
      <c r="T67" s="33"/>
      <c r="U67" s="20"/>
      <c r="V67" s="20"/>
      <c r="W67" s="32"/>
      <c r="X67" s="37"/>
      <c r="Y67" s="20"/>
      <c r="Z67" s="20"/>
      <c r="AA67" s="38"/>
    </row>
    <row r="68" spans="1:27" x14ac:dyDescent="0.25">
      <c r="A68" s="56"/>
      <c r="B68" s="57"/>
      <c r="C68" s="57"/>
      <c r="D68" s="57"/>
      <c r="E68" s="57"/>
      <c r="F68" s="57"/>
      <c r="G68" s="57"/>
      <c r="H68" s="57"/>
      <c r="I68" s="57"/>
      <c r="J68" s="58"/>
      <c r="K68" s="63"/>
      <c r="L68" s="65" t="s">
        <v>108</v>
      </c>
      <c r="M68" s="66"/>
      <c r="N68" s="66"/>
      <c r="O68" s="66"/>
      <c r="P68" s="66"/>
      <c r="Q68" s="66"/>
      <c r="R68" s="37"/>
      <c r="S68" s="38"/>
      <c r="T68" s="33"/>
      <c r="U68" s="20"/>
      <c r="V68" s="20">
        <v>180</v>
      </c>
      <c r="W68" s="32"/>
      <c r="X68" s="37"/>
      <c r="Y68" s="20"/>
      <c r="Z68" s="20">
        <v>108</v>
      </c>
      <c r="AA68" s="38"/>
    </row>
    <row r="69" spans="1:27" x14ac:dyDescent="0.25">
      <c r="A69" s="56"/>
      <c r="B69" s="57"/>
      <c r="C69" s="57"/>
      <c r="D69" s="57"/>
      <c r="E69" s="57"/>
      <c r="F69" s="57"/>
      <c r="G69" s="57"/>
      <c r="H69" s="57"/>
      <c r="I69" s="57"/>
      <c r="J69" s="58"/>
      <c r="K69" s="63"/>
      <c r="L69" s="65" t="s">
        <v>109</v>
      </c>
      <c r="M69" s="66"/>
      <c r="N69" s="66"/>
      <c r="O69" s="66"/>
      <c r="P69" s="66"/>
      <c r="Q69" s="66"/>
      <c r="R69" s="37"/>
      <c r="S69" s="38"/>
      <c r="T69" s="33"/>
      <c r="U69" s="20"/>
      <c r="V69" s="20"/>
      <c r="W69" s="32"/>
      <c r="X69" s="37"/>
      <c r="Y69" s="20"/>
      <c r="Z69" s="20"/>
      <c r="AA69" s="38"/>
    </row>
    <row r="70" spans="1:27" x14ac:dyDescent="0.25">
      <c r="A70" s="56"/>
      <c r="B70" s="57"/>
      <c r="C70" s="57"/>
      <c r="D70" s="57"/>
      <c r="E70" s="57"/>
      <c r="F70" s="57"/>
      <c r="G70" s="57"/>
      <c r="H70" s="57"/>
      <c r="I70" s="57"/>
      <c r="J70" s="58"/>
      <c r="K70" s="63"/>
      <c r="L70" s="65" t="s">
        <v>110</v>
      </c>
      <c r="M70" s="66"/>
      <c r="N70" s="66"/>
      <c r="O70" s="66"/>
      <c r="P70" s="66"/>
      <c r="Q70" s="66"/>
      <c r="R70" s="37"/>
      <c r="S70" s="38"/>
      <c r="T70" s="33"/>
      <c r="U70" s="20"/>
      <c r="V70" s="20"/>
      <c r="W70" s="32"/>
      <c r="X70" s="37"/>
      <c r="Y70" s="20"/>
      <c r="Z70" s="20"/>
      <c r="AA70" s="38"/>
    </row>
    <row r="71" spans="1:27" x14ac:dyDescent="0.25">
      <c r="A71" s="56"/>
      <c r="B71" s="57"/>
      <c r="C71" s="57"/>
      <c r="D71" s="57"/>
      <c r="E71" s="57"/>
      <c r="F71" s="57"/>
      <c r="G71" s="57"/>
      <c r="H71" s="57"/>
      <c r="I71" s="57"/>
      <c r="J71" s="58"/>
      <c r="K71" s="63"/>
      <c r="L71" s="65" t="s">
        <v>111</v>
      </c>
      <c r="M71" s="66"/>
      <c r="N71" s="66"/>
      <c r="O71" s="66"/>
      <c r="P71" s="66"/>
      <c r="Q71" s="66"/>
      <c r="R71" s="37">
        <v>0</v>
      </c>
      <c r="S71" s="38">
        <v>2</v>
      </c>
      <c r="T71" s="33">
        <v>2</v>
      </c>
      <c r="U71" s="20"/>
      <c r="V71" s="20">
        <v>3</v>
      </c>
      <c r="W71" s="32"/>
      <c r="X71" s="37">
        <v>2</v>
      </c>
      <c r="Y71" s="20"/>
      <c r="Z71" s="20">
        <v>3</v>
      </c>
      <c r="AA71" s="38"/>
    </row>
    <row r="72" spans="1:27" x14ac:dyDescent="0.25">
      <c r="A72" s="56"/>
      <c r="B72" s="57"/>
      <c r="C72" s="57"/>
      <c r="D72" s="57"/>
      <c r="E72" s="57"/>
      <c r="F72" s="57"/>
      <c r="G72" s="57"/>
      <c r="H72" s="57"/>
      <c r="I72" s="57"/>
      <c r="J72" s="58"/>
      <c r="K72" s="63"/>
      <c r="L72" s="65" t="s">
        <v>112</v>
      </c>
      <c r="M72" s="66"/>
      <c r="N72" s="66"/>
      <c r="O72" s="66"/>
      <c r="P72" s="66"/>
      <c r="Q72" s="66"/>
      <c r="R72" s="37">
        <v>0</v>
      </c>
      <c r="S72" s="38">
        <v>8</v>
      </c>
      <c r="T72" s="33">
        <v>1</v>
      </c>
      <c r="U72" s="20"/>
      <c r="V72" s="20">
        <v>8</v>
      </c>
      <c r="W72" s="32"/>
      <c r="X72" s="37">
        <v>3</v>
      </c>
      <c r="Y72" s="20"/>
      <c r="Z72" s="20">
        <v>7</v>
      </c>
      <c r="AA72" s="38"/>
    </row>
    <row r="73" spans="1:27" x14ac:dyDescent="0.25">
      <c r="A73" s="59"/>
      <c r="B73" s="60"/>
      <c r="C73" s="60"/>
      <c r="D73" s="60"/>
      <c r="E73" s="60"/>
      <c r="F73" s="60"/>
      <c r="G73" s="60"/>
      <c r="H73" s="60"/>
      <c r="I73" s="60"/>
      <c r="J73" s="61"/>
      <c r="K73" s="64"/>
      <c r="L73" s="65" t="s">
        <v>113</v>
      </c>
      <c r="M73" s="66"/>
      <c r="N73" s="66"/>
      <c r="O73" s="66"/>
      <c r="P73" s="66"/>
      <c r="Q73" s="66"/>
      <c r="R73" s="37">
        <v>0</v>
      </c>
      <c r="S73" s="38">
        <v>4</v>
      </c>
      <c r="T73" s="33">
        <v>1</v>
      </c>
      <c r="U73" s="20"/>
      <c r="V73" s="20">
        <v>3</v>
      </c>
      <c r="W73" s="32"/>
      <c r="X73" s="37">
        <v>1</v>
      </c>
      <c r="Y73" s="20"/>
      <c r="Z73" s="20">
        <v>3</v>
      </c>
      <c r="AA73" s="38"/>
    </row>
  </sheetData>
  <mergeCells count="44">
    <mergeCell ref="I2:I6"/>
    <mergeCell ref="J2:Q2"/>
    <mergeCell ref="R2:AA2"/>
    <mergeCell ref="J3:J6"/>
    <mergeCell ref="X4:X6"/>
    <mergeCell ref="Y4:Y6"/>
    <mergeCell ref="X3:AA3"/>
    <mergeCell ref="K4:N4"/>
    <mergeCell ref="O4:O6"/>
    <mergeCell ref="S4:S6"/>
    <mergeCell ref="K5:K6"/>
    <mergeCell ref="T3:W3"/>
    <mergeCell ref="K3:Q3"/>
    <mergeCell ref="W4:W6"/>
    <mergeCell ref="AA4:AA6"/>
    <mergeCell ref="P4:P6"/>
    <mergeCell ref="T4:T6"/>
    <mergeCell ref="U4:U6"/>
    <mergeCell ref="V4:V6"/>
    <mergeCell ref="Z4:Z6"/>
    <mergeCell ref="R3:S3"/>
    <mergeCell ref="F4:F6"/>
    <mergeCell ref="G4:G6"/>
    <mergeCell ref="A2:A6"/>
    <mergeCell ref="B2:B6"/>
    <mergeCell ref="C2:H3"/>
    <mergeCell ref="C4:C6"/>
    <mergeCell ref="H4:H6"/>
    <mergeCell ref="A1:AA1"/>
    <mergeCell ref="A67:J73"/>
    <mergeCell ref="K67:K73"/>
    <mergeCell ref="L67:Q67"/>
    <mergeCell ref="L68:Q68"/>
    <mergeCell ref="L69:Q69"/>
    <mergeCell ref="L70:Q70"/>
    <mergeCell ref="L71:Q71"/>
    <mergeCell ref="L72:Q72"/>
    <mergeCell ref="L73:Q73"/>
    <mergeCell ref="Q4:Q6"/>
    <mergeCell ref="R4:R6"/>
    <mergeCell ref="L5:N5"/>
    <mergeCell ref="A66:B66"/>
    <mergeCell ref="D4:D6"/>
    <mergeCell ref="E4:E6"/>
  </mergeCells>
  <pageMargins left="0.39370078740157483" right="0.39370078740157483" top="0.19685039370078741" bottom="0.19685039370078741" header="0" footer="0"/>
  <pageSetup paperSize="9" scale="8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ZAMUR</dc:creator>
  <cp:lastModifiedBy>ZAMUR</cp:lastModifiedBy>
  <cp:lastPrinted>2025-07-02T08:44:32Z</cp:lastPrinted>
  <dcterms:created xsi:type="dcterms:W3CDTF">2023-07-20T06:31:03Z</dcterms:created>
  <dcterms:modified xsi:type="dcterms:W3CDTF">2025-07-02T08:45:38Z</dcterms:modified>
</cp:coreProperties>
</file>