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UR\Desktop\Полностью верное расписание с 09.10.2025\Прием 2026\Для А.Н.Воробьёва\"/>
    </mc:Choice>
  </mc:AlternateContent>
  <bookViews>
    <workbookView xWindow="0" yWindow="0" windowWidth="38370" windowHeight="183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K34" i="1"/>
  <c r="K64" i="1" l="1"/>
  <c r="K52" i="1"/>
  <c r="K58" i="1"/>
  <c r="L45" i="1"/>
  <c r="L33" i="1"/>
  <c r="K46" i="1"/>
  <c r="K45" i="1" l="1"/>
  <c r="K35" i="1"/>
  <c r="P24" i="1" l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O24" i="1"/>
  <c r="N24" i="1"/>
  <c r="K30" i="1"/>
  <c r="K31" i="1"/>
  <c r="K41" i="1"/>
  <c r="K42" i="1"/>
  <c r="K40" i="1"/>
  <c r="K26" i="1"/>
  <c r="AE45" i="1" l="1"/>
  <c r="AC45" i="1"/>
  <c r="AA45" i="1"/>
  <c r="Y45" i="1"/>
  <c r="X45" i="1"/>
  <c r="W45" i="1"/>
  <c r="V45" i="1"/>
  <c r="U45" i="1"/>
  <c r="T45" i="1"/>
  <c r="AF8" i="1"/>
  <c r="AF45" i="1"/>
  <c r="V8" i="1"/>
  <c r="N8" i="1"/>
  <c r="O8" i="1"/>
  <c r="T8" i="1"/>
  <c r="U8" i="1"/>
  <c r="K9" i="1"/>
  <c r="K23" i="1"/>
  <c r="K12" i="1"/>
  <c r="K11" i="1"/>
  <c r="K14" i="1"/>
  <c r="K22" i="1"/>
  <c r="K18" i="1"/>
  <c r="K10" i="1"/>
  <c r="K15" i="1"/>
  <c r="K17" i="1"/>
  <c r="N45" i="1"/>
  <c r="AD45" i="1"/>
  <c r="AB45" i="1"/>
  <c r="Z45" i="1"/>
  <c r="S45" i="1"/>
  <c r="R45" i="1"/>
  <c r="P45" i="1"/>
  <c r="O45" i="1"/>
  <c r="Q45" i="1"/>
  <c r="M45" i="1" l="1"/>
  <c r="AI8" i="1"/>
  <c r="K36" i="1" l="1"/>
  <c r="K33" i="1" s="1"/>
  <c r="K37" i="1"/>
  <c r="K38" i="1"/>
  <c r="K39" i="1"/>
  <c r="K27" i="1"/>
  <c r="K28" i="1"/>
  <c r="K29" i="1"/>
  <c r="K13" i="1"/>
  <c r="K16" i="1"/>
  <c r="K19" i="1"/>
  <c r="K20" i="1"/>
  <c r="K21" i="1"/>
  <c r="K8" i="1" l="1"/>
  <c r="AH8" i="1"/>
  <c r="L8" i="1"/>
  <c r="AE8" i="1" l="1"/>
  <c r="AD8" i="1"/>
  <c r="AC8" i="1"/>
  <c r="AB8" i="1"/>
  <c r="AA8" i="1"/>
  <c r="Z8" i="1"/>
  <c r="Y8" i="1"/>
  <c r="X8" i="1"/>
  <c r="W8" i="1"/>
  <c r="M8" i="1" l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L24" i="1"/>
  <c r="S8" i="1"/>
  <c r="R8" i="1"/>
  <c r="Q8" i="1"/>
  <c r="P8" i="1"/>
  <c r="M24" i="1" l="1"/>
  <c r="M33" i="1"/>
  <c r="Q77" i="1"/>
  <c r="P77" i="1"/>
  <c r="AD77" i="1"/>
  <c r="L77" i="1"/>
  <c r="S77" i="1"/>
  <c r="O77" i="1"/>
  <c r="N77" i="1"/>
  <c r="V77" i="1"/>
  <c r="T77" i="1"/>
  <c r="X77" i="1"/>
  <c r="AB77" i="1"/>
  <c r="U77" i="1"/>
  <c r="Z77" i="1"/>
  <c r="Y77" i="1"/>
  <c r="AC77" i="1"/>
  <c r="W77" i="1"/>
  <c r="AA77" i="1"/>
  <c r="AE77" i="1"/>
  <c r="R77" i="1"/>
  <c r="K25" i="1"/>
  <c r="K24" i="1" s="1"/>
  <c r="M77" i="1" l="1"/>
  <c r="K77" i="1"/>
</calcChain>
</file>

<file path=xl/sharedStrings.xml><?xml version="1.0" encoding="utf-8"?>
<sst xmlns="http://schemas.openxmlformats.org/spreadsheetml/2006/main" count="246" uniqueCount="187">
  <si>
    <t>Индекс</t>
  </si>
  <si>
    <t>Наименование циклов, дисциплин, профессиональных модулей, МДК, практик</t>
  </si>
  <si>
    <t>Объем образовательной нагрузки</t>
  </si>
  <si>
    <t>Учебная нагрузка обучающихся  (час.)</t>
  </si>
  <si>
    <t>самостоятельная учебная работа</t>
  </si>
  <si>
    <t>Во взаимодействии с преподавателем</t>
  </si>
  <si>
    <t>Нагрузка на дисциплины и МДК</t>
  </si>
  <si>
    <t>Консультации</t>
  </si>
  <si>
    <t>Промежуточная аттестация</t>
  </si>
  <si>
    <t>Сам. работа</t>
  </si>
  <si>
    <t>всего учебных занятий</t>
  </si>
  <si>
    <t>в т. ч. по учебным дисциплинам и МДК</t>
  </si>
  <si>
    <t>лаб. и практ. занятий</t>
  </si>
  <si>
    <t>курсовых работ (проектов)</t>
  </si>
  <si>
    <t>ОД.00</t>
  </si>
  <si>
    <t>Общеобразовательный цикл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</si>
  <si>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</si>
  <si>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</si>
  <si>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</si>
  <si>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</si>
  <si>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</si>
  <si>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</si>
  <si>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</si>
  <si>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</si>
  <si>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ОП.08</t>
  </si>
  <si>
    <t>ОП.09</t>
  </si>
  <si>
    <t>ОП.10</t>
  </si>
  <si>
    <t>ОП.12</t>
  </si>
  <si>
    <t>ПМ.01</t>
  </si>
  <si>
    <t>МДК 01.01</t>
  </si>
  <si>
    <t>МДК 01.02</t>
  </si>
  <si>
    <t>УП.01</t>
  </si>
  <si>
    <t>ПП.01</t>
  </si>
  <si>
    <t>ПМ.01эк</t>
  </si>
  <si>
    <t>ПМ.02</t>
  </si>
  <si>
    <t>МДК 02.01</t>
  </si>
  <si>
    <t>УП.02</t>
  </si>
  <si>
    <t>ПП.02</t>
  </si>
  <si>
    <t>ПМ.02эк</t>
  </si>
  <si>
    <t>ПМ.03</t>
  </si>
  <si>
    <t>УП.03</t>
  </si>
  <si>
    <t>ПП.03</t>
  </si>
  <si>
    <t>ПМ.04</t>
  </si>
  <si>
    <t>УП.04</t>
  </si>
  <si>
    <t>ПП.04</t>
  </si>
  <si>
    <t>ПМ.04эк</t>
  </si>
  <si>
    <t>ПМ.05</t>
  </si>
  <si>
    <t>УП.05</t>
  </si>
  <si>
    <t>ПП.05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</si>
  <si>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</si>
  <si>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</si>
  <si>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</si>
  <si>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</si>
  <si>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</si>
  <si>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r>
      <t>Распределение учебной нагрузки по курсам</t>
    </r>
    <r>
      <rPr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семестрам (час. в семестр)</t>
    </r>
  </si>
  <si>
    <t>МДК.04.01</t>
  </si>
  <si>
    <t>теоретическое обучение</t>
  </si>
  <si>
    <t>По производственной и учебной                                               практике</t>
  </si>
  <si>
    <t>МДК05.01</t>
  </si>
  <si>
    <t>МДК03.01</t>
  </si>
  <si>
    <t>Формы промежуточной аттестации (по семестрам)</t>
  </si>
  <si>
    <t>П.00</t>
  </si>
  <si>
    <t>Социально - гуманитарный цикл</t>
  </si>
  <si>
    <t>СГ.00</t>
  </si>
  <si>
    <t>СГ.01</t>
  </si>
  <si>
    <t>СГ.02</t>
  </si>
  <si>
    <t>СГ.03</t>
  </si>
  <si>
    <t>СГ.04</t>
  </si>
  <si>
    <t>СГ.06</t>
  </si>
  <si>
    <t>ПМ.05 эк</t>
  </si>
  <si>
    <t>1 сем. 17 нед.</t>
  </si>
  <si>
    <t>3 сем. 17 нед.</t>
  </si>
  <si>
    <t>5 сем. 17 нед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</si>
  <si>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</si>
  <si>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</si>
  <si>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</si>
  <si>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</si>
  <si>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</si>
  <si>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</si>
  <si>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</si>
  <si>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</si>
  <si>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0/0/0</t>
  </si>
  <si>
    <t>2/8/4</t>
  </si>
  <si>
    <t>2 сем. 24 нед</t>
  </si>
  <si>
    <t>ПМ.03эк</t>
  </si>
  <si>
    <t>0/0/4</t>
  </si>
  <si>
    <t>8 сем. 21 недель</t>
  </si>
  <si>
    <t>1/5/4</t>
  </si>
  <si>
    <t>1/3/1</t>
  </si>
  <si>
    <t>1/1/2</t>
  </si>
  <si>
    <t>1/5/3</t>
  </si>
  <si>
    <t>1/1/4</t>
  </si>
  <si>
    <t>3. План учебного процесса</t>
  </si>
  <si>
    <t xml:space="preserve">Государственная итоговая аттестация
С 18 мая по 28 июня (всего 6 нед.)
</t>
  </si>
  <si>
    <t>всего</t>
  </si>
  <si>
    <t>учебных дисциплин и МДК</t>
  </si>
  <si>
    <t>учебной практики</t>
  </si>
  <si>
    <t>производственной практики</t>
  </si>
  <si>
    <t>зачётов</t>
  </si>
  <si>
    <t>дифференцированных зачётов</t>
  </si>
  <si>
    <t>экзаменов</t>
  </si>
  <si>
    <t>III курс (42 нед.17/25)</t>
  </si>
  <si>
    <t>I курс (41 нед. 17/24)</t>
  </si>
  <si>
    <t>II курс (41 нед. 17/24)</t>
  </si>
  <si>
    <t>IV курс (41 нед.17/24)</t>
  </si>
  <si>
    <t>4 сем. 24 нед</t>
  </si>
  <si>
    <t>6 сем. 25 нед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</si>
  <si>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 семестр</t>
  </si>
  <si>
    <t>A81:M91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</si>
  <si>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</si>
  <si>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</si>
  <si>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</si>
  <si>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</si>
  <si>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</si>
  <si>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</si>
  <si>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</si>
  <si>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</si>
  <si>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</si>
  <si>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ОДБ.10</t>
  </si>
  <si>
    <t>ОДБ.11</t>
  </si>
  <si>
    <t>Русский язык</t>
  </si>
  <si>
    <t>Лиитература</t>
  </si>
  <si>
    <t>История</t>
  </si>
  <si>
    <t>Обществознание</t>
  </si>
  <si>
    <t>География</t>
  </si>
  <si>
    <t>Иностранный язык</t>
  </si>
  <si>
    <t>Физическая культура</t>
  </si>
  <si>
    <t>Информатика</t>
  </si>
  <si>
    <t>Химия</t>
  </si>
  <si>
    <t>Биология</t>
  </si>
  <si>
    <t>ОБЖ</t>
  </si>
  <si>
    <t>Индивидуальный проект</t>
  </si>
  <si>
    <t>ИП</t>
  </si>
  <si>
    <t>ОДП.00</t>
  </si>
  <si>
    <t>ОДП.12</t>
  </si>
  <si>
    <t>Математика</t>
  </si>
  <si>
    <t>ОДП.13</t>
  </si>
  <si>
    <t>Физика</t>
  </si>
  <si>
    <t>История России</t>
  </si>
  <si>
    <t>Иностранный язык в ПД</t>
  </si>
  <si>
    <t>БЖД</t>
  </si>
  <si>
    <t>Основы бережливого производства</t>
  </si>
  <si>
    <t>Психология делового общения</t>
  </si>
  <si>
    <t>Основы финансовой грамотности</t>
  </si>
  <si>
    <t>Инженерная графика</t>
  </si>
  <si>
    <t>Техническая механика</t>
  </si>
  <si>
    <t>Материаловедение</t>
  </si>
  <si>
    <t>Метрология</t>
  </si>
  <si>
    <t>Охрана труда</t>
  </si>
  <si>
    <t>Математика в ПД</t>
  </si>
  <si>
    <t>Профессиональный цикл</t>
  </si>
  <si>
    <t>Столбец1</t>
  </si>
  <si>
    <t>Столбец2</t>
  </si>
  <si>
    <t>Обязательная часть образовательной программы</t>
  </si>
  <si>
    <t>Вариативная часть образовательной программы</t>
  </si>
  <si>
    <t>Э</t>
  </si>
  <si>
    <t>ДЗ</t>
  </si>
  <si>
    <t>З</t>
  </si>
  <si>
    <r>
      <t xml:space="preserve">Общеобразовательные дисциплины </t>
    </r>
    <r>
      <rPr>
        <b/>
        <sz val="10"/>
        <color theme="1"/>
        <rFont val="Times New Roman"/>
        <family val="1"/>
        <charset val="204"/>
      </rPr>
      <t>профильные:</t>
    </r>
  </si>
  <si>
    <t>Столбец3</t>
  </si>
  <si>
    <t>преддипломной практики/произв</t>
  </si>
  <si>
    <t>СГ.05</t>
  </si>
  <si>
    <t>Электрические машины и электропривод</t>
  </si>
  <si>
    <t>Информационные технологии в ПД</t>
  </si>
  <si>
    <t>Основы предпринимательской деятельности</t>
  </si>
  <si>
    <t>СГ.07В</t>
  </si>
  <si>
    <t>Русский язык и культура речи</t>
  </si>
  <si>
    <t>Электротехника и электроника</t>
  </si>
  <si>
    <t>СГ. 07</t>
  </si>
  <si>
    <t>Осуществление технического обслуживания и ремонта электрического и электромеханического огборудования</t>
  </si>
  <si>
    <t>ОП.07</t>
  </si>
  <si>
    <t>Организационное обеспечение эксплуатации, технического обслуживания и ремонта электрического и электромеханического оборудования</t>
  </si>
  <si>
    <t>МДК 02.02</t>
  </si>
  <si>
    <t>Разработка документации по эксплуатации электрического и электромеханического оборудования</t>
  </si>
  <si>
    <t xml:space="preserve">Планирование работ  по  эксплуатации, технического обслуживания и ремонта электрического и электромеханического оборудования(эл.двигатели, трансформатторы, эл. аппараты) </t>
  </si>
  <si>
    <t>Электрическое и электромеханическое оборудование, технологии ремонта, монтажа и наладки</t>
  </si>
  <si>
    <t>Основы технической эксплуатации и обслуживания электрического и электрмеханического оборудования. Организация работ</t>
  </si>
  <si>
    <t>Дз</t>
  </si>
  <si>
    <t>Осуществление технического обслуживания и ремонта электрического и электромеханического огборудования энергоустановок</t>
  </si>
  <si>
    <t>МДК03.02</t>
  </si>
  <si>
    <t>Выполнение работ по профессии 19861 Электромонтер по ремонту и обслуживанию электрооборудования</t>
  </si>
  <si>
    <t>Основы слесарных и слесарно-сборочных работ. Технология выполнения простых работ по ремонту и обслуживанию цехового оборудования</t>
  </si>
  <si>
    <t>МДК 05.02</t>
  </si>
  <si>
    <t>Эксплуатация и обслуживание устройств релейной защиты и автоматики</t>
  </si>
  <si>
    <r>
      <rPr>
        <sz val="9"/>
        <color rgb="FF0A0A0A"/>
        <rFont val="Arial"/>
        <family val="2"/>
        <charset val="204"/>
      </rPr>
      <t>Устройство 
и функционирование
 устройств релейной
 защиты и автоматики (РЗА)</t>
    </r>
    <r>
      <rPr>
        <sz val="12"/>
        <color rgb="FF0A0A0A"/>
        <rFont val="Arial"/>
        <family val="2"/>
        <charset val="204"/>
      </rPr>
      <t>.</t>
    </r>
  </si>
  <si>
    <t> Техническое обслуживание,
 ремонт и наладка устройств
 РЗА.</t>
  </si>
  <si>
    <t>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</si>
</sst>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rgb="FF0A0A0A"/>
      <name val="Arial"/>
      <family val="2"/>
      <charset val="204"/>
    </font>
    <font>
      <sz val="9"/>
      <color rgb="FF0A0A0A"/>
      <name val="Arial"/>
      <family val="2"/>
      <charset val="204"/>
    </font>
    <font>
      <sz val="10"/>
      <color rgb="FF0A0A0A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left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H2:AJ85" totalsRowShown="0" headerRowDxfId="4" dataDxfId="3">
  <autoFilter ref="AH2:AJ85"/>
  <tableColumns count="3">
    <tableColumn id="1" name="Столбец1" dataDxfId="2"/>
    <tableColumn id="2" name="Столбец2" dataDxfId="1"/>
    <tableColumn id="3" name="Столбец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5"/>
  <sheetViews>
    <sheetView tabSelected="1" zoomScale="110" zoomScaleNormal="110" workbookViewId="0">
      <pane xSplit="15" ySplit="6" topLeftCell="Q73" activePane="bottomRight" state="frozen"/>
      <selection pane="topRight" activeCell="P1" sqref="P1"/>
      <selection pane="bottomLeft" activeCell="A6" sqref="A6"/>
      <selection pane="bottomRight" activeCell="U61" sqref="U61"/>
    </sheetView>
  </sheetViews>
  <sheetFormatPr defaultRowHeight="15" x14ac:dyDescent="0.25"/>
  <cols>
    <col min="1" max="1" width="11.85546875" style="2" customWidth="1"/>
    <col min="2" max="2" width="26.140625" style="1" customWidth="1"/>
    <col min="3" max="3" width="3.85546875" style="1" customWidth="1"/>
    <col min="4" max="4" width="4.140625" style="1" customWidth="1"/>
    <col min="5" max="5" width="4.42578125" style="1" customWidth="1"/>
    <col min="6" max="6" width="4.28515625" style="1" customWidth="1"/>
    <col min="7" max="7" width="4.140625" style="1" customWidth="1"/>
    <col min="8" max="8" width="4.28515625" style="1" customWidth="1"/>
    <col min="9" max="9" width="4.140625" style="1" customWidth="1"/>
    <col min="10" max="10" width="4.28515625" style="1" customWidth="1"/>
    <col min="11" max="11" width="6.5703125" style="1" customWidth="1"/>
    <col min="12" max="12" width="4.28515625" style="1" customWidth="1"/>
    <col min="13" max="13" width="5.5703125" style="1" customWidth="1"/>
    <col min="14" max="14" width="6" style="1" customWidth="1"/>
    <col min="15" max="15" width="5.7109375" style="1" customWidth="1"/>
    <col min="16" max="16" width="4.85546875" style="1" customWidth="1"/>
    <col min="17" max="17" width="6" style="1" customWidth="1"/>
    <col min="18" max="18" width="4.28515625" style="1" customWidth="1"/>
    <col min="19" max="19" width="4.5703125" style="1" customWidth="1"/>
    <col min="20" max="20" width="5.5703125" style="1" customWidth="1"/>
    <col min="21" max="21" width="5.42578125" style="1" customWidth="1"/>
    <col min="22" max="22" width="5" style="1" customWidth="1"/>
    <col min="23" max="23" width="4.85546875" style="1" customWidth="1"/>
    <col min="24" max="26" width="5" style="1" customWidth="1"/>
    <col min="27" max="27" width="5.5703125" style="1" customWidth="1"/>
    <col min="28" max="28" width="4.85546875" style="1" customWidth="1"/>
    <col min="29" max="29" width="5.5703125" style="1" customWidth="1"/>
    <col min="30" max="30" width="5.140625" style="1" customWidth="1"/>
    <col min="31" max="31" width="5" style="1" customWidth="1"/>
    <col min="32" max="32" width="7" style="1" customWidth="1"/>
    <col min="33" max="33" width="9.140625" style="1"/>
    <col min="34" max="35" width="11" style="1" customWidth="1"/>
    <col min="36" max="16384" width="9.140625" style="1"/>
  </cols>
  <sheetData>
    <row r="1" spans="1:36" x14ac:dyDescent="0.25">
      <c r="A1" s="83" t="s">
        <v>92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6" ht="20.25" customHeight="1" x14ac:dyDescent="0.25">
      <c r="A2" s="61" t="s">
        <v>0</v>
      </c>
      <c r="B2" s="78" t="s">
        <v>1</v>
      </c>
      <c r="C2" s="73" t="s">
        <v>60</v>
      </c>
      <c r="D2" s="74"/>
      <c r="E2" s="74"/>
      <c r="F2" s="74"/>
      <c r="G2" s="74"/>
      <c r="H2" s="74"/>
      <c r="I2" s="74"/>
      <c r="J2" s="75"/>
      <c r="K2" s="61" t="s">
        <v>2</v>
      </c>
      <c r="L2" s="63" t="s">
        <v>3</v>
      </c>
      <c r="M2" s="64"/>
      <c r="N2" s="64"/>
      <c r="O2" s="64"/>
      <c r="P2" s="64"/>
      <c r="Q2" s="64"/>
      <c r="R2" s="64"/>
      <c r="S2" s="65"/>
      <c r="T2" s="66" t="s">
        <v>54</v>
      </c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34"/>
      <c r="AH2" s="1" t="s">
        <v>151</v>
      </c>
      <c r="AI2" s="1" t="s">
        <v>152</v>
      </c>
      <c r="AJ2" s="1" t="s">
        <v>159</v>
      </c>
    </row>
    <row r="3" spans="1:36" ht="21.75" customHeight="1" x14ac:dyDescent="0.25">
      <c r="A3" s="62"/>
      <c r="B3" s="79"/>
      <c r="C3" s="80"/>
      <c r="D3" s="81"/>
      <c r="E3" s="81"/>
      <c r="F3" s="81"/>
      <c r="G3" s="81"/>
      <c r="H3" s="81"/>
      <c r="I3" s="81"/>
      <c r="J3" s="82"/>
      <c r="K3" s="62"/>
      <c r="L3" s="67" t="s">
        <v>4</v>
      </c>
      <c r="M3" s="73" t="s">
        <v>5</v>
      </c>
      <c r="N3" s="74"/>
      <c r="O3" s="74"/>
      <c r="P3" s="74"/>
      <c r="Q3" s="74"/>
      <c r="R3" s="74"/>
      <c r="S3" s="75"/>
      <c r="T3" s="66" t="s">
        <v>102</v>
      </c>
      <c r="U3" s="66"/>
      <c r="V3" s="66" t="s">
        <v>103</v>
      </c>
      <c r="W3" s="66"/>
      <c r="X3" s="66"/>
      <c r="Y3" s="66"/>
      <c r="Z3" s="66" t="s">
        <v>101</v>
      </c>
      <c r="AA3" s="66"/>
      <c r="AB3" s="66"/>
      <c r="AC3" s="66"/>
      <c r="AD3" s="66" t="s">
        <v>104</v>
      </c>
      <c r="AE3" s="66"/>
      <c r="AF3" s="66"/>
      <c r="AG3" s="34"/>
    </row>
    <row r="4" spans="1:36" ht="24.75" customHeight="1" x14ac:dyDescent="0.25">
      <c r="A4" s="62"/>
      <c r="B4" s="79"/>
      <c r="C4" s="61" t="s">
        <v>73</v>
      </c>
      <c r="D4" s="61" t="s">
        <v>74</v>
      </c>
      <c r="E4" s="61" t="s">
        <v>75</v>
      </c>
      <c r="F4" s="61" t="s">
        <v>76</v>
      </c>
      <c r="G4" s="61" t="s">
        <v>77</v>
      </c>
      <c r="H4" s="61" t="s">
        <v>78</v>
      </c>
      <c r="I4" s="61" t="s">
        <v>79</v>
      </c>
      <c r="J4" s="61" t="s">
        <v>80</v>
      </c>
      <c r="K4" s="62"/>
      <c r="L4" s="68"/>
      <c r="M4" s="73" t="s">
        <v>6</v>
      </c>
      <c r="N4" s="74"/>
      <c r="O4" s="74"/>
      <c r="P4" s="75"/>
      <c r="Q4" s="76" t="s">
        <v>57</v>
      </c>
      <c r="R4" s="61" t="s">
        <v>7</v>
      </c>
      <c r="S4" s="67" t="s">
        <v>8</v>
      </c>
      <c r="T4" s="71" t="s">
        <v>70</v>
      </c>
      <c r="U4" s="71" t="s">
        <v>83</v>
      </c>
      <c r="V4" s="71" t="s">
        <v>71</v>
      </c>
      <c r="W4" s="71" t="s">
        <v>9</v>
      </c>
      <c r="X4" s="71" t="s">
        <v>105</v>
      </c>
      <c r="Y4" s="71" t="s">
        <v>9</v>
      </c>
      <c r="Z4" s="71" t="s">
        <v>72</v>
      </c>
      <c r="AA4" s="71" t="s">
        <v>9</v>
      </c>
      <c r="AB4" s="71" t="s">
        <v>106</v>
      </c>
      <c r="AC4" s="71" t="s">
        <v>9</v>
      </c>
      <c r="AD4" s="71" t="s">
        <v>107</v>
      </c>
      <c r="AE4" s="72" t="s">
        <v>9</v>
      </c>
      <c r="AF4" s="72" t="s">
        <v>86</v>
      </c>
      <c r="AG4" s="33"/>
    </row>
    <row r="5" spans="1:36" ht="37.5" customHeight="1" x14ac:dyDescent="0.25">
      <c r="A5" s="62"/>
      <c r="B5" s="79"/>
      <c r="C5" s="69"/>
      <c r="D5" s="69"/>
      <c r="E5" s="69"/>
      <c r="F5" s="69"/>
      <c r="G5" s="69"/>
      <c r="H5" s="69"/>
      <c r="I5" s="69"/>
      <c r="J5" s="69"/>
      <c r="K5" s="62"/>
      <c r="L5" s="68"/>
      <c r="M5" s="67" t="s">
        <v>10</v>
      </c>
      <c r="N5" s="63" t="s">
        <v>11</v>
      </c>
      <c r="O5" s="64"/>
      <c r="P5" s="65"/>
      <c r="Q5" s="77"/>
      <c r="R5" s="62"/>
      <c r="S5" s="68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2"/>
      <c r="AF5" s="72"/>
      <c r="AG5" s="33"/>
    </row>
    <row r="6" spans="1:36" ht="123" customHeight="1" x14ac:dyDescent="0.25">
      <c r="A6" s="62"/>
      <c r="B6" s="79"/>
      <c r="C6" s="70"/>
      <c r="D6" s="70"/>
      <c r="E6" s="70"/>
      <c r="F6" s="70"/>
      <c r="G6" s="70"/>
      <c r="H6" s="70"/>
      <c r="I6" s="70"/>
      <c r="J6" s="70"/>
      <c r="K6" s="62"/>
      <c r="L6" s="68"/>
      <c r="M6" s="68"/>
      <c r="N6" s="11" t="s">
        <v>56</v>
      </c>
      <c r="O6" s="11" t="s">
        <v>12</v>
      </c>
      <c r="P6" s="11" t="s">
        <v>13</v>
      </c>
      <c r="Q6" s="77"/>
      <c r="R6" s="62"/>
      <c r="S6" s="68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2"/>
      <c r="AF6" s="72"/>
      <c r="AG6" s="33"/>
      <c r="AH6" s="33" t="s">
        <v>153</v>
      </c>
      <c r="AI6" s="1" t="s">
        <v>154</v>
      </c>
    </row>
    <row r="7" spans="1:36" s="2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5">
        <v>11</v>
      </c>
      <c r="L7" s="5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47">
        <v>31</v>
      </c>
      <c r="AF7" s="47">
        <v>32</v>
      </c>
      <c r="AG7" s="34"/>
      <c r="AJ7" s="1"/>
    </row>
    <row r="8" spans="1:36" ht="25.5" x14ac:dyDescent="0.25">
      <c r="A8" s="6" t="s">
        <v>14</v>
      </c>
      <c r="B8" s="7" t="s">
        <v>15</v>
      </c>
      <c r="C8" s="6" t="s">
        <v>81</v>
      </c>
      <c r="D8" s="16" t="s">
        <v>82</v>
      </c>
      <c r="E8" s="6"/>
      <c r="F8" s="6"/>
      <c r="G8" s="6"/>
      <c r="H8" s="6"/>
      <c r="I8" s="6"/>
      <c r="J8" s="6"/>
      <c r="K8" s="8">
        <f>K9+K10+K11+K12+K13+K14+K15+K16+K17+K18+K19+K20+K21+K22+K23</f>
        <v>1476</v>
      </c>
      <c r="L8" s="8">
        <f t="shared" ref="L8:AE8" si="0">L9+L10+L11+L12+L13+L14+L15+L16+L17+L18+L19+L20+L21+L23</f>
        <v>0</v>
      </c>
      <c r="M8" s="8">
        <f>T8+U8+V8+X8+Z8+AB8+AD8+AF8</f>
        <v>1476</v>
      </c>
      <c r="N8" s="8">
        <f>N9+N10+N11+N12+N13+N14+N15+N16+N17+N18+N19+N20+N21+N22+N23</f>
        <v>550</v>
      </c>
      <c r="O8" s="8">
        <f>O9+O10+O11+O12+O13+O14+O15+O16+O17+O18+O19+O20+O21+O22+O23</f>
        <v>876</v>
      </c>
      <c r="P8" s="8">
        <f t="shared" si="0"/>
        <v>0</v>
      </c>
      <c r="Q8" s="8">
        <f t="shared" si="0"/>
        <v>0</v>
      </c>
      <c r="R8" s="8">
        <f t="shared" si="0"/>
        <v>6</v>
      </c>
      <c r="S8" s="8">
        <f t="shared" si="0"/>
        <v>24</v>
      </c>
      <c r="T8" s="6">
        <f>T9+T10+T11+T12+T13+T14+T15+T16+T17+T18+T19+T20+T21+T22+T23</f>
        <v>607</v>
      </c>
      <c r="U8" s="6">
        <f>U9+U10+U11+U12+U13+U14+U15+U16+U17+U18+U19+U20+U21+U22+U23</f>
        <v>775</v>
      </c>
      <c r="V8" s="6">
        <f>V9+V10+V11+V12+V13+V14+V15+V16+V17+V18+V19+V20+V21+V22+V23</f>
        <v>94</v>
      </c>
      <c r="W8" s="6">
        <f t="shared" si="0"/>
        <v>0</v>
      </c>
      <c r="X8" s="6">
        <f t="shared" si="0"/>
        <v>0</v>
      </c>
      <c r="Y8" s="6">
        <f t="shared" si="0"/>
        <v>0</v>
      </c>
      <c r="Z8" s="6">
        <f t="shared" si="0"/>
        <v>0</v>
      </c>
      <c r="AA8" s="6">
        <f t="shared" si="0"/>
        <v>0</v>
      </c>
      <c r="AB8" s="6">
        <f t="shared" si="0"/>
        <v>0</v>
      </c>
      <c r="AC8" s="6">
        <f t="shared" si="0"/>
        <v>0</v>
      </c>
      <c r="AD8" s="6">
        <f t="shared" si="0"/>
        <v>0</v>
      </c>
      <c r="AE8" s="48">
        <f t="shared" si="0"/>
        <v>0</v>
      </c>
      <c r="AF8" s="48">
        <f>SUM(AF9:AF23)</f>
        <v>0</v>
      </c>
      <c r="AG8" s="35"/>
      <c r="AH8" s="1">
        <f>SUM(AH9:AH75)</f>
        <v>4122</v>
      </c>
      <c r="AI8" s="43">
        <f>SUM(AI9:AI76)</f>
        <v>698</v>
      </c>
      <c r="AJ8" s="43"/>
    </row>
    <row r="9" spans="1:36" x14ac:dyDescent="0.25">
      <c r="A9" s="25" t="s">
        <v>109</v>
      </c>
      <c r="B9" s="4" t="s">
        <v>120</v>
      </c>
      <c r="C9" s="25"/>
      <c r="D9" s="25" t="s">
        <v>155</v>
      </c>
      <c r="E9" s="25"/>
      <c r="F9" s="25"/>
      <c r="G9" s="25"/>
      <c r="H9" s="25"/>
      <c r="I9" s="25"/>
      <c r="J9" s="25"/>
      <c r="K9" s="24">
        <f>SUM(L9:M9)+SUM(R9:S9)</f>
        <v>78</v>
      </c>
      <c r="L9" s="24"/>
      <c r="M9" s="25">
        <v>68</v>
      </c>
      <c r="N9" s="25">
        <v>20</v>
      </c>
      <c r="O9" s="25">
        <v>48</v>
      </c>
      <c r="P9" s="25"/>
      <c r="Q9" s="25"/>
      <c r="R9" s="25">
        <v>2</v>
      </c>
      <c r="S9" s="25">
        <v>8</v>
      </c>
      <c r="T9" s="25">
        <v>36</v>
      </c>
      <c r="U9" s="25">
        <v>32</v>
      </c>
      <c r="V9" s="25"/>
      <c r="W9" s="25"/>
      <c r="X9" s="25"/>
      <c r="Y9" s="25"/>
      <c r="Z9" s="25"/>
      <c r="AA9" s="25"/>
      <c r="AB9" s="25"/>
      <c r="AC9" s="25"/>
      <c r="AD9" s="25"/>
      <c r="AE9" s="47"/>
      <c r="AF9" s="47"/>
      <c r="AG9" s="34"/>
      <c r="AH9" s="40">
        <v>78</v>
      </c>
    </row>
    <row r="10" spans="1:36" x14ac:dyDescent="0.25">
      <c r="A10" s="25" t="s">
        <v>110</v>
      </c>
      <c r="B10" s="4" t="s">
        <v>121</v>
      </c>
      <c r="C10" s="15"/>
      <c r="D10" s="25" t="s">
        <v>156</v>
      </c>
      <c r="E10" s="25"/>
      <c r="F10" s="25"/>
      <c r="G10" s="25"/>
      <c r="H10" s="25"/>
      <c r="I10" s="25"/>
      <c r="J10" s="25"/>
      <c r="K10" s="31">
        <f>SUM(L10:M10)+SUM(R10:S10)</f>
        <v>108</v>
      </c>
      <c r="L10" s="24"/>
      <c r="M10" s="25">
        <v>108</v>
      </c>
      <c r="N10" s="25">
        <v>32</v>
      </c>
      <c r="O10" s="25">
        <v>76</v>
      </c>
      <c r="P10" s="25"/>
      <c r="Q10" s="25"/>
      <c r="R10" s="25"/>
      <c r="S10" s="27"/>
      <c r="T10" s="25">
        <v>36</v>
      </c>
      <c r="U10" s="25">
        <v>72</v>
      </c>
      <c r="V10" s="25"/>
      <c r="W10" s="25"/>
      <c r="X10" s="25"/>
      <c r="Y10" s="25"/>
      <c r="Z10" s="25"/>
      <c r="AA10" s="25"/>
      <c r="AB10" s="25"/>
      <c r="AC10" s="25"/>
      <c r="AD10" s="25"/>
      <c r="AE10" s="47"/>
      <c r="AF10" s="47"/>
      <c r="AG10" s="32"/>
      <c r="AH10" s="40">
        <v>108</v>
      </c>
    </row>
    <row r="11" spans="1:36" x14ac:dyDescent="0.25">
      <c r="A11" s="25" t="s">
        <v>111</v>
      </c>
      <c r="B11" s="4" t="s">
        <v>122</v>
      </c>
      <c r="C11" s="15"/>
      <c r="D11" s="32" t="s">
        <v>156</v>
      </c>
      <c r="E11" s="25"/>
      <c r="F11" s="25"/>
      <c r="G11" s="25"/>
      <c r="H11" s="25"/>
      <c r="I11" s="25"/>
      <c r="J11" s="25"/>
      <c r="K11" s="31">
        <f>SUM(L11:M11)+SUM(R11:S11)</f>
        <v>136</v>
      </c>
      <c r="L11" s="24"/>
      <c r="M11" s="25">
        <v>136</v>
      </c>
      <c r="N11" s="25">
        <v>52</v>
      </c>
      <c r="O11" s="25">
        <v>82</v>
      </c>
      <c r="P11" s="25"/>
      <c r="Q11" s="25"/>
      <c r="R11" s="25"/>
      <c r="S11" s="27"/>
      <c r="T11" s="25">
        <v>72</v>
      </c>
      <c r="U11" s="25">
        <v>54</v>
      </c>
      <c r="V11" s="25"/>
      <c r="W11" s="25"/>
      <c r="X11" s="25"/>
      <c r="Y11" s="25"/>
      <c r="Z11" s="25"/>
      <c r="AA11" s="25"/>
      <c r="AB11" s="25"/>
      <c r="AC11" s="25"/>
      <c r="AD11" s="25"/>
      <c r="AE11" s="47"/>
      <c r="AF11" s="47"/>
      <c r="AG11" s="34"/>
      <c r="AH11" s="40">
        <v>136</v>
      </c>
    </row>
    <row r="12" spans="1:36" ht="13.5" customHeight="1" x14ac:dyDescent="0.25">
      <c r="A12" s="25" t="s">
        <v>112</v>
      </c>
      <c r="B12" s="4" t="s">
        <v>123</v>
      </c>
      <c r="C12" s="15"/>
      <c r="D12" s="32" t="s">
        <v>156</v>
      </c>
      <c r="E12" s="25"/>
      <c r="F12" s="25"/>
      <c r="G12" s="25"/>
      <c r="H12" s="25"/>
      <c r="I12" s="25"/>
      <c r="J12" s="25"/>
      <c r="K12" s="31">
        <f>SUM(L12:M12)+SUM(R12:S12)</f>
        <v>72</v>
      </c>
      <c r="L12" s="24"/>
      <c r="M12" s="25">
        <v>72</v>
      </c>
      <c r="N12" s="25">
        <v>36</v>
      </c>
      <c r="O12" s="25">
        <v>34</v>
      </c>
      <c r="P12" s="25"/>
      <c r="Q12" s="25"/>
      <c r="R12" s="25"/>
      <c r="S12" s="27"/>
      <c r="T12" s="25">
        <v>34</v>
      </c>
      <c r="U12" s="25">
        <v>48</v>
      </c>
      <c r="V12" s="25"/>
      <c r="W12" s="25"/>
      <c r="X12" s="25"/>
      <c r="Y12" s="25"/>
      <c r="Z12" s="25"/>
      <c r="AA12" s="25"/>
      <c r="AB12" s="25"/>
      <c r="AC12" s="25"/>
      <c r="AD12" s="25"/>
      <c r="AE12" s="47"/>
      <c r="AF12" s="47"/>
      <c r="AG12" s="34"/>
      <c r="AH12" s="40">
        <v>72</v>
      </c>
    </row>
    <row r="13" spans="1:36" x14ac:dyDescent="0.25">
      <c r="A13" s="25" t="s">
        <v>113</v>
      </c>
      <c r="B13" s="4" t="s">
        <v>124</v>
      </c>
      <c r="C13" s="15"/>
      <c r="D13" s="32" t="s">
        <v>156</v>
      </c>
      <c r="E13" s="25"/>
      <c r="F13" s="25"/>
      <c r="G13" s="25"/>
      <c r="H13" s="25"/>
      <c r="I13" s="25"/>
      <c r="J13" s="25"/>
      <c r="K13" s="31">
        <f t="shared" ref="K13:K21" si="1">SUM(L13:M13)+SUM(R13:S13)</f>
        <v>72</v>
      </c>
      <c r="L13" s="24"/>
      <c r="M13" s="25">
        <v>72</v>
      </c>
      <c r="N13" s="25">
        <v>40</v>
      </c>
      <c r="O13" s="25">
        <v>32</v>
      </c>
      <c r="P13" s="25"/>
      <c r="Q13" s="25"/>
      <c r="R13" s="25"/>
      <c r="S13" s="27"/>
      <c r="T13" s="25">
        <v>36</v>
      </c>
      <c r="U13" s="25">
        <v>36</v>
      </c>
      <c r="V13" s="25"/>
      <c r="W13" s="25"/>
      <c r="X13" s="25"/>
      <c r="Y13" s="25"/>
      <c r="Z13" s="25"/>
      <c r="AA13" s="25"/>
      <c r="AB13" s="25"/>
      <c r="AC13" s="25"/>
      <c r="AD13" s="25"/>
      <c r="AE13" s="47"/>
      <c r="AF13" s="47"/>
      <c r="AG13" s="34"/>
      <c r="AH13" s="40">
        <v>72</v>
      </c>
    </row>
    <row r="14" spans="1:36" x14ac:dyDescent="0.25">
      <c r="A14" s="25" t="s">
        <v>114</v>
      </c>
      <c r="B14" s="4" t="s">
        <v>125</v>
      </c>
      <c r="C14" s="15"/>
      <c r="D14" s="32" t="s">
        <v>156</v>
      </c>
      <c r="E14" s="23"/>
      <c r="F14" s="23"/>
      <c r="G14" s="23"/>
      <c r="H14" s="23"/>
      <c r="I14" s="23"/>
      <c r="J14" s="25"/>
      <c r="K14" s="31">
        <f>SUM(L14:M14)+SUM(R14:S14)</f>
        <v>72</v>
      </c>
      <c r="L14" s="22"/>
      <c r="M14" s="25">
        <v>72</v>
      </c>
      <c r="N14" s="23">
        <v>34</v>
      </c>
      <c r="O14" s="23">
        <v>36</v>
      </c>
      <c r="P14" s="23"/>
      <c r="Q14" s="23"/>
      <c r="R14" s="23"/>
      <c r="S14" s="27"/>
      <c r="T14" s="25">
        <v>34</v>
      </c>
      <c r="U14" s="25">
        <v>48</v>
      </c>
      <c r="V14" s="25"/>
      <c r="W14" s="25"/>
      <c r="X14" s="25"/>
      <c r="Y14" s="25"/>
      <c r="Z14" s="25"/>
      <c r="AA14" s="25"/>
      <c r="AB14" s="25"/>
      <c r="AC14" s="25"/>
      <c r="AD14" s="25"/>
      <c r="AE14" s="47"/>
      <c r="AF14" s="47"/>
      <c r="AG14" s="34"/>
      <c r="AH14" s="40">
        <v>72</v>
      </c>
    </row>
    <row r="15" spans="1:36" ht="12.75" customHeight="1" x14ac:dyDescent="0.25">
      <c r="A15" s="25" t="s">
        <v>115</v>
      </c>
      <c r="B15" s="4" t="s">
        <v>126</v>
      </c>
      <c r="C15" s="25"/>
      <c r="D15" s="32" t="s">
        <v>157</v>
      </c>
      <c r="E15" s="25"/>
      <c r="F15" s="25"/>
      <c r="G15" s="25"/>
      <c r="H15" s="25"/>
      <c r="I15" s="25"/>
      <c r="J15" s="15"/>
      <c r="K15" s="31">
        <f t="shared" si="1"/>
        <v>72</v>
      </c>
      <c r="L15" s="24"/>
      <c r="M15" s="25">
        <v>72</v>
      </c>
      <c r="N15" s="25">
        <v>6</v>
      </c>
      <c r="O15" s="25">
        <v>64</v>
      </c>
      <c r="P15" s="25"/>
      <c r="Q15" s="25"/>
      <c r="R15" s="25"/>
      <c r="S15" s="25"/>
      <c r="T15" s="25">
        <v>36</v>
      </c>
      <c r="U15" s="25">
        <v>36</v>
      </c>
      <c r="V15" s="25"/>
      <c r="W15" s="25"/>
      <c r="X15" s="25"/>
      <c r="Y15" s="25"/>
      <c r="Z15" s="25"/>
      <c r="AA15" s="25"/>
      <c r="AB15" s="25"/>
      <c r="AC15" s="25"/>
      <c r="AD15" s="25"/>
      <c r="AE15" s="47"/>
      <c r="AF15" s="47"/>
      <c r="AG15" s="34"/>
      <c r="AH15" s="40">
        <v>72</v>
      </c>
    </row>
    <row r="16" spans="1:36" x14ac:dyDescent="0.25">
      <c r="A16" s="25" t="s">
        <v>116</v>
      </c>
      <c r="B16" s="4" t="s">
        <v>127</v>
      </c>
      <c r="C16" s="25"/>
      <c r="D16" s="32" t="s">
        <v>155</v>
      </c>
      <c r="E16" s="25"/>
      <c r="F16" s="25"/>
      <c r="G16" s="25"/>
      <c r="H16" s="25"/>
      <c r="I16" s="25"/>
      <c r="J16" s="15"/>
      <c r="K16" s="31">
        <f t="shared" si="1"/>
        <v>106</v>
      </c>
      <c r="L16" s="24"/>
      <c r="M16" s="25">
        <v>96</v>
      </c>
      <c r="N16" s="25">
        <v>54</v>
      </c>
      <c r="O16" s="25">
        <v>42</v>
      </c>
      <c r="P16" s="25"/>
      <c r="Q16" s="25"/>
      <c r="R16" s="25">
        <v>2</v>
      </c>
      <c r="S16" s="25">
        <v>8</v>
      </c>
      <c r="T16" s="25">
        <v>34</v>
      </c>
      <c r="U16" s="25">
        <v>72</v>
      </c>
      <c r="V16" s="25"/>
      <c r="W16" s="25"/>
      <c r="X16" s="25"/>
      <c r="Y16" s="25"/>
      <c r="Z16" s="25"/>
      <c r="AA16" s="25"/>
      <c r="AB16" s="25"/>
      <c r="AC16" s="25"/>
      <c r="AD16" s="25"/>
      <c r="AE16" s="47"/>
      <c r="AF16" s="47"/>
      <c r="AG16" s="34"/>
      <c r="AH16" s="40">
        <v>106</v>
      </c>
    </row>
    <row r="17" spans="1:34" x14ac:dyDescent="0.25">
      <c r="A17" s="25" t="s">
        <v>117</v>
      </c>
      <c r="B17" s="4" t="s">
        <v>128</v>
      </c>
      <c r="C17" s="15"/>
      <c r="D17" s="32" t="s">
        <v>156</v>
      </c>
      <c r="E17" s="25"/>
      <c r="F17" s="25"/>
      <c r="G17" s="25"/>
      <c r="H17" s="25"/>
      <c r="I17" s="25"/>
      <c r="J17" s="25"/>
      <c r="K17" s="31">
        <f t="shared" si="1"/>
        <v>72</v>
      </c>
      <c r="L17" s="24"/>
      <c r="M17" s="25">
        <v>72</v>
      </c>
      <c r="N17" s="25">
        <v>30</v>
      </c>
      <c r="O17" s="25">
        <v>42</v>
      </c>
      <c r="P17" s="25"/>
      <c r="Q17" s="25"/>
      <c r="R17" s="25"/>
      <c r="S17" s="25"/>
      <c r="T17" s="25">
        <v>48</v>
      </c>
      <c r="U17" s="25">
        <v>24</v>
      </c>
      <c r="V17" s="25"/>
      <c r="W17" s="25"/>
      <c r="X17" s="25"/>
      <c r="Y17" s="25"/>
      <c r="Z17" s="25"/>
      <c r="AA17" s="25"/>
      <c r="AB17" s="25"/>
      <c r="AC17" s="25"/>
      <c r="AD17" s="25"/>
      <c r="AE17" s="47"/>
      <c r="AF17" s="47"/>
      <c r="AG17" s="34"/>
      <c r="AH17" s="40">
        <v>72</v>
      </c>
    </row>
    <row r="18" spans="1:34" x14ac:dyDescent="0.25">
      <c r="A18" s="25" t="s">
        <v>118</v>
      </c>
      <c r="B18" s="4" t="s">
        <v>129</v>
      </c>
      <c r="C18" s="15"/>
      <c r="D18" s="32" t="s">
        <v>156</v>
      </c>
      <c r="E18" s="25"/>
      <c r="F18" s="25"/>
      <c r="G18" s="25"/>
      <c r="H18" s="25"/>
      <c r="I18" s="25"/>
      <c r="J18" s="25"/>
      <c r="K18" s="31">
        <f>SUM(L18:M18)+SUM(R18:S18)</f>
        <v>68</v>
      </c>
      <c r="L18" s="24"/>
      <c r="M18" s="25">
        <v>68</v>
      </c>
      <c r="N18" s="25">
        <v>20</v>
      </c>
      <c r="O18" s="25">
        <v>48</v>
      </c>
      <c r="P18" s="25"/>
      <c r="Q18" s="25"/>
      <c r="R18" s="25"/>
      <c r="S18" s="25"/>
      <c r="T18" s="25">
        <v>36</v>
      </c>
      <c r="U18" s="25">
        <v>32</v>
      </c>
      <c r="V18" s="25"/>
      <c r="W18" s="25"/>
      <c r="X18" s="25"/>
      <c r="Y18" s="25"/>
      <c r="Z18" s="25"/>
      <c r="AA18" s="25"/>
      <c r="AB18" s="25"/>
      <c r="AC18" s="25"/>
      <c r="AD18" s="25"/>
      <c r="AE18" s="47"/>
      <c r="AF18" s="47"/>
      <c r="AG18" s="34"/>
      <c r="AH18" s="40">
        <v>68</v>
      </c>
    </row>
    <row r="19" spans="1:34" ht="12.75" customHeight="1" x14ac:dyDescent="0.25">
      <c r="A19" s="25" t="s">
        <v>119</v>
      </c>
      <c r="B19" s="4" t="s">
        <v>130</v>
      </c>
      <c r="C19" s="25"/>
      <c r="D19" s="32" t="s">
        <v>156</v>
      </c>
      <c r="E19" s="23"/>
      <c r="F19" s="23"/>
      <c r="G19" s="23"/>
      <c r="H19" s="23"/>
      <c r="I19" s="23"/>
      <c r="K19" s="31">
        <f t="shared" si="1"/>
        <v>68</v>
      </c>
      <c r="L19" s="22"/>
      <c r="M19" s="25">
        <v>68</v>
      </c>
      <c r="N19" s="23">
        <v>20</v>
      </c>
      <c r="O19" s="23">
        <v>46</v>
      </c>
      <c r="P19" s="23"/>
      <c r="Q19" s="23"/>
      <c r="R19" s="23"/>
      <c r="S19" s="23"/>
      <c r="T19" s="25">
        <v>19</v>
      </c>
      <c r="U19" s="25">
        <v>49</v>
      </c>
      <c r="V19" s="25"/>
      <c r="W19" s="25"/>
      <c r="X19" s="25"/>
      <c r="Y19" s="25"/>
      <c r="Z19" s="25"/>
      <c r="AA19" s="25"/>
      <c r="AB19" s="25"/>
      <c r="AC19" s="25"/>
      <c r="AD19" s="25"/>
      <c r="AE19" s="47"/>
      <c r="AF19" s="47"/>
      <c r="AG19" s="34"/>
      <c r="AH19" s="40">
        <v>68</v>
      </c>
    </row>
    <row r="20" spans="1:34" ht="12.75" customHeight="1" x14ac:dyDescent="0.25">
      <c r="A20" s="25" t="s">
        <v>132</v>
      </c>
      <c r="B20" s="4" t="s">
        <v>131</v>
      </c>
      <c r="C20" s="15"/>
      <c r="D20" s="32" t="s">
        <v>156</v>
      </c>
      <c r="E20" s="25"/>
      <c r="F20" s="25"/>
      <c r="G20" s="25"/>
      <c r="H20" s="25"/>
      <c r="I20" s="25"/>
      <c r="J20" s="25"/>
      <c r="K20" s="31">
        <f>SUM(L20:M20)+SUM(R20:S20)</f>
        <v>32</v>
      </c>
      <c r="L20" s="24"/>
      <c r="M20" s="25">
        <v>32</v>
      </c>
      <c r="N20" s="25"/>
      <c r="O20" s="25">
        <v>32</v>
      </c>
      <c r="P20" s="25"/>
      <c r="Q20" s="25"/>
      <c r="R20" s="25"/>
      <c r="S20" s="28"/>
      <c r="T20" s="25"/>
      <c r="U20" s="25">
        <v>32</v>
      </c>
      <c r="V20" s="25"/>
      <c r="W20" s="25"/>
      <c r="X20" s="25"/>
      <c r="Y20" s="25"/>
      <c r="Z20" s="25"/>
      <c r="AA20" s="25"/>
      <c r="AB20" s="25"/>
      <c r="AC20" s="25"/>
      <c r="AD20" s="25"/>
      <c r="AE20" s="47"/>
      <c r="AF20" s="47"/>
      <c r="AG20" s="34"/>
      <c r="AH20" s="40">
        <v>32</v>
      </c>
    </row>
    <row r="21" spans="1:34" ht="27.75" customHeight="1" x14ac:dyDescent="0.25">
      <c r="A21" s="25" t="s">
        <v>133</v>
      </c>
      <c r="B21" s="4" t="s">
        <v>158</v>
      </c>
      <c r="C21" s="15"/>
      <c r="D21" s="32" t="s">
        <v>156</v>
      </c>
      <c r="E21" s="25"/>
      <c r="F21" s="25"/>
      <c r="G21" s="25"/>
      <c r="H21" s="25"/>
      <c r="I21" s="25"/>
      <c r="J21" s="25"/>
      <c r="K21" s="31">
        <f t="shared" si="1"/>
        <v>0</v>
      </c>
      <c r="L21" s="24"/>
      <c r="M21" s="25"/>
      <c r="N21" s="25"/>
      <c r="O21" s="25"/>
      <c r="P21" s="25"/>
      <c r="Q21" s="25"/>
      <c r="R21" s="25"/>
      <c r="S21" s="2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47"/>
      <c r="AF21" s="47"/>
      <c r="AG21" s="34"/>
      <c r="AH21" s="40"/>
    </row>
    <row r="22" spans="1:34" ht="27.75" customHeight="1" x14ac:dyDescent="0.25">
      <c r="A22" s="32" t="s">
        <v>134</v>
      </c>
      <c r="B22" s="4" t="s">
        <v>137</v>
      </c>
      <c r="C22" s="15"/>
      <c r="D22" s="15" t="s">
        <v>155</v>
      </c>
      <c r="E22" s="30"/>
      <c r="F22" s="30"/>
      <c r="G22" s="30"/>
      <c r="H22" s="30"/>
      <c r="I22" s="30"/>
      <c r="J22" s="30"/>
      <c r="K22" s="31">
        <f>SUM(L22:M22)+SUM(R22:S22)</f>
        <v>180</v>
      </c>
      <c r="L22" s="29"/>
      <c r="M22" s="32">
        <v>170</v>
      </c>
      <c r="N22" s="30">
        <v>70</v>
      </c>
      <c r="O22" s="30">
        <v>100</v>
      </c>
      <c r="P22" s="30"/>
      <c r="Q22" s="30"/>
      <c r="R22" s="30">
        <v>2</v>
      </c>
      <c r="S22" s="30">
        <v>8</v>
      </c>
      <c r="T22" s="32">
        <v>84</v>
      </c>
      <c r="U22" s="32">
        <v>96</v>
      </c>
      <c r="V22" s="32"/>
      <c r="W22" s="32"/>
      <c r="X22" s="32"/>
      <c r="Y22" s="32"/>
      <c r="Z22" s="32"/>
      <c r="AA22" s="32"/>
      <c r="AB22" s="32"/>
      <c r="AC22" s="32"/>
      <c r="AD22" s="32"/>
      <c r="AE22" s="47"/>
      <c r="AF22" s="47"/>
      <c r="AG22" s="34"/>
      <c r="AH22" s="40">
        <v>180</v>
      </c>
    </row>
    <row r="23" spans="1:34" ht="14.25" customHeight="1" x14ac:dyDescent="0.25">
      <c r="A23" s="25" t="s">
        <v>136</v>
      </c>
      <c r="B23" s="4" t="s">
        <v>135</v>
      </c>
      <c r="C23" s="15"/>
      <c r="D23" s="15" t="s">
        <v>155</v>
      </c>
      <c r="E23" s="23"/>
      <c r="F23" s="23"/>
      <c r="G23" s="23"/>
      <c r="H23" s="23"/>
      <c r="I23" s="23"/>
      <c r="J23" s="23"/>
      <c r="K23" s="31">
        <f>SUM(L23:M23)+SUM(R23:S23)</f>
        <v>340</v>
      </c>
      <c r="L23" s="22"/>
      <c r="M23" s="25">
        <v>330</v>
      </c>
      <c r="N23" s="23">
        <v>136</v>
      </c>
      <c r="O23" s="23">
        <v>194</v>
      </c>
      <c r="P23" s="23"/>
      <c r="Q23" s="23"/>
      <c r="R23" s="23">
        <v>2</v>
      </c>
      <c r="S23" s="23">
        <v>8</v>
      </c>
      <c r="T23" s="25">
        <v>102</v>
      </c>
      <c r="U23" s="25">
        <v>144</v>
      </c>
      <c r="V23" s="25">
        <v>94</v>
      </c>
      <c r="W23" s="25"/>
      <c r="X23" s="25"/>
      <c r="Y23" s="25"/>
      <c r="Z23" s="25"/>
      <c r="AA23" s="25"/>
      <c r="AB23" s="25"/>
      <c r="AC23" s="25"/>
      <c r="AD23" s="25"/>
      <c r="AE23" s="47"/>
      <c r="AF23" s="47"/>
      <c r="AG23" s="34"/>
      <c r="AH23" s="40">
        <v>340</v>
      </c>
    </row>
    <row r="24" spans="1:34" ht="25.5" customHeight="1" x14ac:dyDescent="0.25">
      <c r="A24" s="6" t="s">
        <v>63</v>
      </c>
      <c r="B24" s="7" t="s">
        <v>62</v>
      </c>
      <c r="C24" s="12"/>
      <c r="D24" s="12"/>
      <c r="E24" s="12"/>
      <c r="F24" s="12"/>
      <c r="G24" s="12"/>
      <c r="H24" s="12"/>
      <c r="I24" s="12"/>
      <c r="J24" s="12"/>
      <c r="K24" s="13">
        <f>SUM(K25:K31)</f>
        <v>506</v>
      </c>
      <c r="L24" s="13">
        <f>SUM(L25:L30)</f>
        <v>0</v>
      </c>
      <c r="M24" s="13">
        <f>T24+U24+V24+X24+Z24+AB24+AD24+AF24</f>
        <v>506</v>
      </c>
      <c r="N24" s="13">
        <f>SUM(N25:N31)</f>
        <v>273</v>
      </c>
      <c r="O24" s="13">
        <f>SUM(O25:O31)</f>
        <v>223</v>
      </c>
      <c r="P24" s="13">
        <f t="shared" ref="P24:AF24" si="2">SUM(P25:P31)</f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>
        <f t="shared" si="2"/>
        <v>124</v>
      </c>
      <c r="W24" s="13">
        <f t="shared" si="2"/>
        <v>0</v>
      </c>
      <c r="X24" s="13">
        <f t="shared" si="2"/>
        <v>72</v>
      </c>
      <c r="Y24" s="13">
        <f t="shared" si="2"/>
        <v>0</v>
      </c>
      <c r="Z24" s="13">
        <f t="shared" si="2"/>
        <v>100</v>
      </c>
      <c r="AA24" s="13">
        <f t="shared" si="2"/>
        <v>0</v>
      </c>
      <c r="AB24" s="13">
        <f t="shared" si="2"/>
        <v>152</v>
      </c>
      <c r="AC24" s="13">
        <f t="shared" si="2"/>
        <v>0</v>
      </c>
      <c r="AD24" s="13">
        <f t="shared" si="2"/>
        <v>58</v>
      </c>
      <c r="AE24" s="49">
        <f t="shared" si="2"/>
        <v>0</v>
      </c>
      <c r="AF24" s="49">
        <f t="shared" si="2"/>
        <v>0</v>
      </c>
      <c r="AG24" s="35"/>
    </row>
    <row r="25" spans="1:34" x14ac:dyDescent="0.25">
      <c r="A25" s="3" t="s">
        <v>64</v>
      </c>
      <c r="B25" s="4" t="s">
        <v>138</v>
      </c>
      <c r="C25" s="3"/>
      <c r="D25" s="3"/>
      <c r="E25" s="3" t="s">
        <v>155</v>
      </c>
      <c r="F25" s="3"/>
      <c r="G25" s="3"/>
      <c r="H25" s="3"/>
      <c r="I25" s="3"/>
      <c r="J25" s="3"/>
      <c r="K25" s="5">
        <f>SUM(L25:M25)+SUM(R25:S25)</f>
        <v>54</v>
      </c>
      <c r="L25" s="5"/>
      <c r="M25" s="3">
        <v>54</v>
      </c>
      <c r="N25" s="3">
        <v>44</v>
      </c>
      <c r="O25" s="3">
        <v>10</v>
      </c>
      <c r="P25" s="3"/>
      <c r="Q25" s="3"/>
      <c r="R25" s="3"/>
      <c r="S25" s="3"/>
      <c r="T25" s="3"/>
      <c r="U25" s="3"/>
      <c r="V25" s="3">
        <v>54</v>
      </c>
      <c r="W25" s="3"/>
      <c r="X25" s="3"/>
      <c r="Y25" s="3"/>
      <c r="Z25" s="3"/>
      <c r="AA25" s="3"/>
      <c r="AB25" s="3"/>
      <c r="AC25" s="3"/>
      <c r="AD25" s="3"/>
      <c r="AE25" s="47"/>
      <c r="AF25" s="47"/>
      <c r="AG25" s="34"/>
      <c r="AH25" s="40">
        <v>54</v>
      </c>
    </row>
    <row r="26" spans="1:34" x14ac:dyDescent="0.25">
      <c r="A26" s="3" t="s">
        <v>65</v>
      </c>
      <c r="B26" s="4" t="s">
        <v>139</v>
      </c>
      <c r="C26" s="3"/>
      <c r="D26" s="3"/>
      <c r="E26" s="3" t="s">
        <v>156</v>
      </c>
      <c r="F26" s="3" t="s">
        <v>156</v>
      </c>
      <c r="G26" s="3"/>
      <c r="H26" s="3"/>
      <c r="I26" s="3"/>
      <c r="J26" s="3"/>
      <c r="K26" s="31">
        <f>SUM(L26:M26)+SUM(R26:S26)</f>
        <v>72</v>
      </c>
      <c r="L26" s="5"/>
      <c r="M26" s="3">
        <v>72</v>
      </c>
      <c r="N26" s="3">
        <v>56</v>
      </c>
      <c r="O26" s="3">
        <v>16</v>
      </c>
      <c r="P26" s="3"/>
      <c r="Q26" s="3"/>
      <c r="R26" s="3"/>
      <c r="S26" s="3"/>
      <c r="T26" s="3"/>
      <c r="U26" s="3"/>
      <c r="V26" s="3">
        <v>36</v>
      </c>
      <c r="W26" s="3"/>
      <c r="X26" s="3">
        <v>36</v>
      </c>
      <c r="Y26" s="3"/>
      <c r="Z26" s="3"/>
      <c r="AA26" s="3"/>
      <c r="AB26" s="3"/>
      <c r="AC26" s="3"/>
      <c r="AD26" s="3"/>
      <c r="AE26" s="47"/>
      <c r="AF26" s="47"/>
      <c r="AG26" s="34"/>
      <c r="AH26" s="40">
        <v>72</v>
      </c>
    </row>
    <row r="27" spans="1:34" x14ac:dyDescent="0.25">
      <c r="A27" s="3" t="s">
        <v>66</v>
      </c>
      <c r="B27" s="4" t="s">
        <v>140</v>
      </c>
      <c r="C27" s="3"/>
      <c r="D27" s="3"/>
      <c r="E27" s="3"/>
      <c r="F27" s="3"/>
      <c r="G27" s="3"/>
      <c r="H27" s="3" t="s">
        <v>156</v>
      </c>
      <c r="I27" s="3"/>
      <c r="J27" s="3"/>
      <c r="K27" s="31">
        <f t="shared" ref="K27:K31" si="3">SUM(L27:M27)+SUM(R27:S27)</f>
        <v>68</v>
      </c>
      <c r="L27" s="5"/>
      <c r="M27" s="3">
        <v>68</v>
      </c>
      <c r="N27" s="3">
        <v>58</v>
      </c>
      <c r="O27" s="3">
        <v>10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>
        <v>36</v>
      </c>
      <c r="AA27" s="3"/>
      <c r="AB27" s="3">
        <v>32</v>
      </c>
      <c r="AC27" s="3"/>
      <c r="AD27" s="3"/>
      <c r="AE27" s="47"/>
      <c r="AF27" s="47"/>
      <c r="AG27" s="34"/>
      <c r="AH27" s="40">
        <v>68</v>
      </c>
    </row>
    <row r="28" spans="1:34" ht="16.5" customHeight="1" x14ac:dyDescent="0.25">
      <c r="A28" s="3" t="s">
        <v>67</v>
      </c>
      <c r="B28" s="4" t="s">
        <v>126</v>
      </c>
      <c r="C28" s="3"/>
      <c r="D28" s="3"/>
      <c r="E28" s="3" t="s">
        <v>156</v>
      </c>
      <c r="F28" s="32" t="s">
        <v>156</v>
      </c>
      <c r="G28" s="32" t="s">
        <v>156</v>
      </c>
      <c r="H28" s="32" t="s">
        <v>156</v>
      </c>
      <c r="I28" s="3" t="s">
        <v>156</v>
      </c>
      <c r="J28" s="3"/>
      <c r="K28" s="31">
        <f t="shared" si="3"/>
        <v>162</v>
      </c>
      <c r="L28" s="5"/>
      <c r="M28" s="3">
        <v>162</v>
      </c>
      <c r="N28" s="3">
        <v>15</v>
      </c>
      <c r="O28" s="3">
        <v>147</v>
      </c>
      <c r="P28" s="3"/>
      <c r="Q28" s="3"/>
      <c r="R28" s="3"/>
      <c r="S28" s="3"/>
      <c r="T28" s="3"/>
      <c r="U28" s="3"/>
      <c r="V28" s="3">
        <v>34</v>
      </c>
      <c r="W28" s="3"/>
      <c r="X28" s="3">
        <v>36</v>
      </c>
      <c r="Y28" s="3"/>
      <c r="Z28" s="3">
        <v>34</v>
      </c>
      <c r="AA28" s="3"/>
      <c r="AB28" s="3">
        <v>25</v>
      </c>
      <c r="AC28" s="3"/>
      <c r="AD28" s="3">
        <v>33</v>
      </c>
      <c r="AE28" s="47"/>
      <c r="AF28" s="47"/>
      <c r="AG28" s="34"/>
      <c r="AH28" s="40">
        <v>162</v>
      </c>
    </row>
    <row r="29" spans="1:34" ht="32.25" customHeight="1" x14ac:dyDescent="0.25">
      <c r="A29" s="32" t="s">
        <v>161</v>
      </c>
      <c r="B29" s="4" t="s">
        <v>142</v>
      </c>
      <c r="C29" s="32"/>
      <c r="D29" s="32"/>
      <c r="E29" s="32"/>
      <c r="F29" s="32"/>
      <c r="G29" s="32"/>
      <c r="H29" s="32" t="s">
        <v>156</v>
      </c>
      <c r="I29" s="32"/>
      <c r="J29" s="32"/>
      <c r="K29" s="31">
        <f t="shared" si="3"/>
        <v>36</v>
      </c>
      <c r="L29" s="31"/>
      <c r="M29" s="32">
        <v>36</v>
      </c>
      <c r="N29" s="32">
        <v>26</v>
      </c>
      <c r="O29" s="32">
        <v>10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>
        <v>36</v>
      </c>
      <c r="AC29" s="32"/>
      <c r="AD29" s="32"/>
      <c r="AE29" s="47"/>
      <c r="AF29" s="47"/>
      <c r="AG29" s="34"/>
      <c r="AH29" s="40">
        <v>36</v>
      </c>
    </row>
    <row r="30" spans="1:34" ht="29.25" customHeight="1" x14ac:dyDescent="0.25">
      <c r="A30" s="3" t="s">
        <v>68</v>
      </c>
      <c r="B30" s="4" t="s">
        <v>143</v>
      </c>
      <c r="C30" s="3"/>
      <c r="D30" s="3"/>
      <c r="E30" s="3"/>
      <c r="F30" s="3"/>
      <c r="G30" s="3" t="s">
        <v>156</v>
      </c>
      <c r="H30" s="3" t="s">
        <v>156</v>
      </c>
      <c r="I30" s="3"/>
      <c r="J30" s="3"/>
      <c r="K30" s="39">
        <f t="shared" si="3"/>
        <v>60</v>
      </c>
      <c r="L30" s="5"/>
      <c r="M30" s="3">
        <v>60</v>
      </c>
      <c r="N30" s="3">
        <v>44</v>
      </c>
      <c r="O30" s="3">
        <v>16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>
        <v>35</v>
      </c>
      <c r="AC30" s="3"/>
      <c r="AD30" s="3">
        <v>25</v>
      </c>
      <c r="AE30" s="47"/>
      <c r="AF30" s="47"/>
      <c r="AG30" s="34"/>
      <c r="AH30" s="40">
        <v>60</v>
      </c>
    </row>
    <row r="31" spans="1:34" ht="29.25" customHeight="1" x14ac:dyDescent="0.25">
      <c r="A31" s="40" t="s">
        <v>168</v>
      </c>
      <c r="B31" s="4" t="s">
        <v>141</v>
      </c>
      <c r="C31" s="40"/>
      <c r="D31" s="40"/>
      <c r="E31" s="40"/>
      <c r="F31" s="40"/>
      <c r="G31" s="40"/>
      <c r="H31" s="40" t="s">
        <v>156</v>
      </c>
      <c r="I31" s="40"/>
      <c r="J31" s="40"/>
      <c r="K31" s="39">
        <f t="shared" si="3"/>
        <v>54</v>
      </c>
      <c r="L31" s="39"/>
      <c r="M31" s="40">
        <v>54</v>
      </c>
      <c r="N31" s="39">
        <v>30</v>
      </c>
      <c r="O31" s="39">
        <v>14</v>
      </c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40">
        <v>30</v>
      </c>
      <c r="AA31" s="40"/>
      <c r="AB31" s="40">
        <v>24</v>
      </c>
      <c r="AC31" s="40"/>
      <c r="AD31" s="40"/>
      <c r="AE31" s="47"/>
      <c r="AF31" s="47"/>
      <c r="AG31" s="34"/>
      <c r="AH31" s="46">
        <v>54</v>
      </c>
    </row>
    <row r="32" spans="1:34" ht="29.25" customHeight="1" x14ac:dyDescent="0.25">
      <c r="A32" s="40" t="s">
        <v>165</v>
      </c>
      <c r="B32" s="4" t="s">
        <v>166</v>
      </c>
      <c r="C32" s="40"/>
      <c r="D32" s="40"/>
      <c r="E32" s="40"/>
      <c r="F32" s="40"/>
      <c r="G32" s="40"/>
      <c r="H32" s="40"/>
      <c r="I32" s="40"/>
      <c r="J32" s="40"/>
      <c r="K32" s="39"/>
      <c r="L32" s="39"/>
      <c r="M32" s="40"/>
      <c r="N32" s="39"/>
      <c r="O32" s="39"/>
      <c r="P32" s="39"/>
      <c r="Q32" s="39"/>
      <c r="R32" s="39"/>
      <c r="S32" s="3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7"/>
      <c r="AF32" s="47"/>
      <c r="AG32" s="34"/>
      <c r="AH32" s="46"/>
    </row>
    <row r="33" spans="1:34" ht="24.75" customHeight="1" x14ac:dyDescent="0.25">
      <c r="A33" s="6" t="s">
        <v>16</v>
      </c>
      <c r="B33" s="7" t="s">
        <v>17</v>
      </c>
      <c r="C33" s="6"/>
      <c r="D33" s="6"/>
      <c r="E33" s="6"/>
      <c r="F33" s="6"/>
      <c r="G33" s="6"/>
      <c r="H33" s="6"/>
      <c r="I33" s="6"/>
      <c r="J33" s="6"/>
      <c r="K33" s="8">
        <f>SUM(K34:K43)</f>
        <v>684</v>
      </c>
      <c r="L33" s="8">
        <f>SUM(L34:L43)</f>
        <v>18</v>
      </c>
      <c r="M33" s="6">
        <f>T33+U33+V33+X33+Z33+AB33+AD33+AF33</f>
        <v>656</v>
      </c>
      <c r="N33" s="8">
        <f t="shared" ref="N33:AF33" si="4">SUM(N34:N44)</f>
        <v>216</v>
      </c>
      <c r="O33" s="8">
        <f t="shared" si="4"/>
        <v>410</v>
      </c>
      <c r="P33" s="8">
        <f t="shared" si="4"/>
        <v>0</v>
      </c>
      <c r="Q33" s="8">
        <f t="shared" si="4"/>
        <v>0</v>
      </c>
      <c r="R33" s="8">
        <f t="shared" si="4"/>
        <v>8</v>
      </c>
      <c r="S33" s="8">
        <f t="shared" si="4"/>
        <v>32</v>
      </c>
      <c r="T33" s="6">
        <f t="shared" si="4"/>
        <v>0</v>
      </c>
      <c r="U33" s="6">
        <f t="shared" si="4"/>
        <v>0</v>
      </c>
      <c r="V33" s="6">
        <f t="shared" si="4"/>
        <v>272</v>
      </c>
      <c r="W33" s="6">
        <f t="shared" si="4"/>
        <v>12</v>
      </c>
      <c r="X33" s="6">
        <f t="shared" si="4"/>
        <v>384</v>
      </c>
      <c r="Y33" s="6">
        <f t="shared" si="4"/>
        <v>6</v>
      </c>
      <c r="Z33" s="6">
        <f t="shared" si="4"/>
        <v>0</v>
      </c>
      <c r="AA33" s="6">
        <f t="shared" si="4"/>
        <v>0</v>
      </c>
      <c r="AB33" s="6">
        <f t="shared" si="4"/>
        <v>0</v>
      </c>
      <c r="AC33" s="6">
        <f t="shared" si="4"/>
        <v>0</v>
      </c>
      <c r="AD33" s="6">
        <f t="shared" si="4"/>
        <v>0</v>
      </c>
      <c r="AE33" s="48">
        <f t="shared" si="4"/>
        <v>0</v>
      </c>
      <c r="AF33" s="48">
        <f t="shared" si="4"/>
        <v>0</v>
      </c>
      <c r="AG33" s="34"/>
      <c r="AH33" s="32"/>
    </row>
    <row r="34" spans="1:34" x14ac:dyDescent="0.25">
      <c r="A34" s="3" t="s">
        <v>18</v>
      </c>
      <c r="B34" s="4" t="s">
        <v>144</v>
      </c>
      <c r="C34" s="3"/>
      <c r="D34" s="3"/>
      <c r="E34" s="3"/>
      <c r="F34" s="3" t="s">
        <v>156</v>
      </c>
      <c r="G34" s="3"/>
      <c r="H34" s="3"/>
      <c r="I34" s="3"/>
      <c r="J34" s="3"/>
      <c r="K34" s="31">
        <f>SUM(L34:M34)+SUM(R34:S34)</f>
        <v>76</v>
      </c>
      <c r="L34" s="5">
        <v>4</v>
      </c>
      <c r="M34" s="3">
        <v>72</v>
      </c>
      <c r="N34" s="3">
        <v>18</v>
      </c>
      <c r="O34" s="3">
        <v>54</v>
      </c>
      <c r="P34" s="3"/>
      <c r="Q34" s="3"/>
      <c r="R34" s="3"/>
      <c r="S34" s="3"/>
      <c r="T34" s="3"/>
      <c r="U34" s="3"/>
      <c r="V34" s="3">
        <v>34</v>
      </c>
      <c r="W34" s="3">
        <v>2</v>
      </c>
      <c r="X34" s="3">
        <v>38</v>
      </c>
      <c r="Y34" s="3">
        <v>2</v>
      </c>
      <c r="Z34" s="3"/>
      <c r="AA34" s="3"/>
      <c r="AB34" s="3"/>
      <c r="AC34" s="3"/>
      <c r="AD34" s="3"/>
      <c r="AE34" s="47"/>
      <c r="AF34" s="47"/>
      <c r="AG34" s="35"/>
      <c r="AH34" s="45">
        <v>72</v>
      </c>
    </row>
    <row r="35" spans="1:34" x14ac:dyDescent="0.25">
      <c r="A35" s="3" t="s">
        <v>19</v>
      </c>
      <c r="B35" s="4" t="s">
        <v>145</v>
      </c>
      <c r="C35" s="3"/>
      <c r="D35" s="3"/>
      <c r="E35" s="3"/>
      <c r="F35" s="3" t="s">
        <v>155</v>
      </c>
      <c r="G35" s="3"/>
      <c r="H35" s="3"/>
      <c r="I35" s="3"/>
      <c r="J35" s="3"/>
      <c r="K35" s="31">
        <f>SUM(L35:M35)+SUM(R35:S35)</f>
        <v>72</v>
      </c>
      <c r="L35" s="5">
        <v>2</v>
      </c>
      <c r="M35" s="3">
        <v>60</v>
      </c>
      <c r="N35" s="3">
        <v>28</v>
      </c>
      <c r="O35" s="3">
        <v>32</v>
      </c>
      <c r="P35" s="3"/>
      <c r="Q35" s="3"/>
      <c r="R35" s="3">
        <v>2</v>
      </c>
      <c r="S35" s="3">
        <v>8</v>
      </c>
      <c r="T35" s="3"/>
      <c r="U35" s="3"/>
      <c r="V35" s="3">
        <v>34</v>
      </c>
      <c r="W35" s="3">
        <v>2</v>
      </c>
      <c r="X35" s="3">
        <v>36</v>
      </c>
      <c r="Y35" s="3"/>
      <c r="Z35" s="3"/>
      <c r="AA35" s="3"/>
      <c r="AB35" s="3"/>
      <c r="AC35" s="3"/>
      <c r="AD35" s="3"/>
      <c r="AE35" s="47"/>
      <c r="AF35" s="47"/>
      <c r="AG35" s="34"/>
      <c r="AH35" s="45">
        <v>72</v>
      </c>
    </row>
    <row r="36" spans="1:34" x14ac:dyDescent="0.25">
      <c r="A36" s="3" t="s">
        <v>20</v>
      </c>
      <c r="B36" s="4" t="s">
        <v>146</v>
      </c>
      <c r="C36" s="3"/>
      <c r="D36" s="3"/>
      <c r="E36" s="3"/>
      <c r="F36" s="37" t="s">
        <v>156</v>
      </c>
      <c r="G36" s="3"/>
      <c r="H36" s="3"/>
      <c r="I36" s="3"/>
      <c r="J36" s="3"/>
      <c r="K36" s="31">
        <f t="shared" ref="K36:K39" si="5">SUM(L36:M36)+SUM(R36:S36)</f>
        <v>72</v>
      </c>
      <c r="L36" s="5">
        <v>2</v>
      </c>
      <c r="M36" s="3">
        <v>70</v>
      </c>
      <c r="N36" s="3">
        <v>24</v>
      </c>
      <c r="O36" s="3">
        <v>46</v>
      </c>
      <c r="P36" s="3"/>
      <c r="Q36" s="3"/>
      <c r="R36" s="3"/>
      <c r="S36" s="3"/>
      <c r="T36" s="3"/>
      <c r="U36" s="3"/>
      <c r="V36" s="3">
        <v>34</v>
      </c>
      <c r="W36" s="3">
        <v>2</v>
      </c>
      <c r="X36" s="3">
        <v>36</v>
      </c>
      <c r="Y36" s="3"/>
      <c r="Z36" s="3"/>
      <c r="AA36" s="3"/>
      <c r="AB36" s="3"/>
      <c r="AC36" s="3"/>
      <c r="AD36" s="3"/>
      <c r="AE36" s="47"/>
      <c r="AF36" s="47"/>
      <c r="AG36" s="34"/>
      <c r="AH36" s="45">
        <v>72</v>
      </c>
    </row>
    <row r="37" spans="1:34" x14ac:dyDescent="0.25">
      <c r="A37" s="3" t="s">
        <v>21</v>
      </c>
      <c r="B37" s="4" t="s">
        <v>147</v>
      </c>
      <c r="C37" s="3"/>
      <c r="D37" s="3"/>
      <c r="E37" s="3"/>
      <c r="F37" s="3" t="s">
        <v>156</v>
      </c>
      <c r="G37" s="3"/>
      <c r="H37" s="3"/>
      <c r="I37" s="3"/>
      <c r="J37" s="3"/>
      <c r="K37" s="31">
        <f t="shared" si="5"/>
        <v>72</v>
      </c>
      <c r="L37" s="5">
        <v>2</v>
      </c>
      <c r="M37" s="3">
        <v>70</v>
      </c>
      <c r="N37" s="3">
        <v>24</v>
      </c>
      <c r="O37" s="3">
        <v>46</v>
      </c>
      <c r="P37" s="3"/>
      <c r="Q37" s="3"/>
      <c r="R37" s="3"/>
      <c r="S37" s="3"/>
      <c r="T37" s="3"/>
      <c r="U37" s="3"/>
      <c r="V37" s="3">
        <v>34</v>
      </c>
      <c r="W37" s="3">
        <v>2</v>
      </c>
      <c r="X37" s="3">
        <v>36</v>
      </c>
      <c r="Y37" s="3"/>
      <c r="Z37" s="3"/>
      <c r="AA37" s="3"/>
      <c r="AB37" s="3"/>
      <c r="AC37" s="3"/>
      <c r="AD37" s="3"/>
      <c r="AE37" s="47"/>
      <c r="AF37" s="47"/>
      <c r="AG37" s="34"/>
      <c r="AH37" s="45">
        <v>72</v>
      </c>
    </row>
    <row r="38" spans="1:34" x14ac:dyDescent="0.25">
      <c r="A38" s="3" t="s">
        <v>22</v>
      </c>
      <c r="B38" s="4" t="s">
        <v>148</v>
      </c>
      <c r="C38" s="3"/>
      <c r="D38" s="3"/>
      <c r="E38" s="3"/>
      <c r="F38" s="37" t="s">
        <v>156</v>
      </c>
      <c r="G38" s="3"/>
      <c r="H38" s="3"/>
      <c r="I38" s="3"/>
      <c r="J38" s="3"/>
      <c r="K38" s="31">
        <f t="shared" si="5"/>
        <v>34</v>
      </c>
      <c r="L38" s="5"/>
      <c r="M38" s="3">
        <v>34</v>
      </c>
      <c r="N38" s="3">
        <v>14</v>
      </c>
      <c r="O38" s="3">
        <v>20</v>
      </c>
      <c r="P38" s="3"/>
      <c r="Q38" s="3"/>
      <c r="R38" s="3"/>
      <c r="S38" s="3"/>
      <c r="T38" s="3"/>
      <c r="U38" s="3"/>
      <c r="V38" s="3"/>
      <c r="W38" s="3"/>
      <c r="X38" s="3">
        <v>34</v>
      </c>
      <c r="Y38" s="3"/>
      <c r="Z38" s="3"/>
      <c r="AA38" s="3"/>
      <c r="AB38" s="3"/>
      <c r="AC38" s="3"/>
      <c r="AD38" s="3"/>
      <c r="AE38" s="47"/>
      <c r="AF38" s="47"/>
      <c r="AG38" s="34"/>
      <c r="AH38" s="45">
        <v>34</v>
      </c>
    </row>
    <row r="39" spans="1:34" x14ac:dyDescent="0.25">
      <c r="A39" s="3" t="s">
        <v>23</v>
      </c>
      <c r="B39" s="4" t="s">
        <v>149</v>
      </c>
      <c r="C39" s="3"/>
      <c r="D39" s="3"/>
      <c r="E39" s="3"/>
      <c r="F39" s="37" t="s">
        <v>156</v>
      </c>
      <c r="G39" s="3"/>
      <c r="H39" s="3"/>
      <c r="I39" s="3"/>
      <c r="J39" s="3"/>
      <c r="K39" s="31">
        <f t="shared" si="5"/>
        <v>56</v>
      </c>
      <c r="L39" s="5"/>
      <c r="M39" s="3">
        <v>56</v>
      </c>
      <c r="N39" s="3">
        <v>20</v>
      </c>
      <c r="O39" s="3">
        <v>36</v>
      </c>
      <c r="P39" s="3"/>
      <c r="Q39" s="3"/>
      <c r="R39" s="3"/>
      <c r="S39" s="3"/>
      <c r="T39" s="3"/>
      <c r="U39" s="3"/>
      <c r="V39" s="3">
        <v>17</v>
      </c>
      <c r="W39" s="3"/>
      <c r="X39" s="3">
        <v>39</v>
      </c>
      <c r="Y39" s="3"/>
      <c r="Z39" s="3"/>
      <c r="AA39" s="3"/>
      <c r="AB39" s="3"/>
      <c r="AC39" s="3"/>
      <c r="AD39" s="3"/>
      <c r="AE39" s="47"/>
      <c r="AF39" s="47"/>
      <c r="AG39" s="34"/>
      <c r="AH39" s="45">
        <v>56</v>
      </c>
    </row>
    <row r="40" spans="1:34" ht="25.5" x14ac:dyDescent="0.25">
      <c r="A40" s="32" t="s">
        <v>170</v>
      </c>
      <c r="B40" s="4" t="s">
        <v>162</v>
      </c>
      <c r="C40" s="32"/>
      <c r="D40" s="32"/>
      <c r="E40" s="32"/>
      <c r="F40" s="32" t="s">
        <v>155</v>
      </c>
      <c r="G40" s="32"/>
      <c r="H40" s="32"/>
      <c r="I40" s="32"/>
      <c r="J40" s="32"/>
      <c r="K40" s="39">
        <f>SUM(L40:M40)+SUM(R40:S40)</f>
        <v>86</v>
      </c>
      <c r="L40" s="31">
        <v>4</v>
      </c>
      <c r="M40" s="32">
        <v>72</v>
      </c>
      <c r="N40" s="32">
        <v>30</v>
      </c>
      <c r="O40" s="32">
        <v>42</v>
      </c>
      <c r="P40" s="32"/>
      <c r="Q40" s="32"/>
      <c r="R40" s="32">
        <v>2</v>
      </c>
      <c r="S40" s="32">
        <v>8</v>
      </c>
      <c r="T40" s="32"/>
      <c r="U40" s="32"/>
      <c r="V40" s="32">
        <v>34</v>
      </c>
      <c r="W40" s="32">
        <v>2</v>
      </c>
      <c r="X40" s="32">
        <v>48</v>
      </c>
      <c r="Y40" s="32">
        <v>2</v>
      </c>
      <c r="Z40" s="32"/>
      <c r="AA40" s="32"/>
      <c r="AB40" s="32"/>
      <c r="AC40" s="32"/>
      <c r="AD40" s="32"/>
      <c r="AE40" s="47"/>
      <c r="AF40" s="47"/>
      <c r="AG40" s="34"/>
      <c r="AH40" s="45">
        <v>86</v>
      </c>
    </row>
    <row r="41" spans="1:34" ht="25.5" x14ac:dyDescent="0.25">
      <c r="A41" s="32" t="s">
        <v>24</v>
      </c>
      <c r="B41" s="4" t="s">
        <v>163</v>
      </c>
      <c r="C41" s="32"/>
      <c r="D41" s="32"/>
      <c r="E41" s="32"/>
      <c r="F41" s="37" t="s">
        <v>155</v>
      </c>
      <c r="G41" s="32"/>
      <c r="H41" s="32"/>
      <c r="I41" s="32"/>
      <c r="J41" s="32"/>
      <c r="K41" s="39">
        <f t="shared" ref="K41:K42" si="6">SUM(L41:M41)+SUM(R41:S41)</f>
        <v>82</v>
      </c>
      <c r="L41" s="31"/>
      <c r="M41" s="32">
        <v>72</v>
      </c>
      <c r="N41" s="32">
        <v>10</v>
      </c>
      <c r="O41" s="32">
        <v>62</v>
      </c>
      <c r="P41" s="3"/>
      <c r="Q41" s="3"/>
      <c r="R41" s="3">
        <v>2</v>
      </c>
      <c r="S41" s="3">
        <v>8</v>
      </c>
      <c r="T41" s="3"/>
      <c r="U41" s="3"/>
      <c r="V41" s="3">
        <v>34</v>
      </c>
      <c r="W41" s="3"/>
      <c r="X41" s="3">
        <v>38</v>
      </c>
      <c r="Y41" s="3"/>
      <c r="Z41" s="3"/>
      <c r="AA41" s="3"/>
      <c r="AB41" s="3"/>
      <c r="AC41" s="3"/>
      <c r="AD41" s="3"/>
      <c r="AE41" s="47"/>
      <c r="AF41" s="47"/>
      <c r="AG41" s="34"/>
      <c r="AH41" s="45">
        <v>82</v>
      </c>
    </row>
    <row r="42" spans="1:34" ht="25.5" x14ac:dyDescent="0.25">
      <c r="A42" s="32" t="s">
        <v>25</v>
      </c>
      <c r="B42" s="4" t="s">
        <v>164</v>
      </c>
      <c r="C42" s="32"/>
      <c r="D42" s="32"/>
      <c r="E42" s="32"/>
      <c r="F42" s="32" t="s">
        <v>156</v>
      </c>
      <c r="G42" s="32"/>
      <c r="H42" s="37"/>
      <c r="I42" s="32"/>
      <c r="J42" s="32"/>
      <c r="K42" s="39">
        <f t="shared" si="6"/>
        <v>42</v>
      </c>
      <c r="L42" s="31"/>
      <c r="M42" s="32">
        <v>42</v>
      </c>
      <c r="N42" s="32">
        <v>12</v>
      </c>
      <c r="O42" s="32">
        <v>30</v>
      </c>
      <c r="P42" s="3"/>
      <c r="Q42" s="3"/>
      <c r="R42" s="3"/>
      <c r="S42" s="3"/>
      <c r="T42" s="3"/>
      <c r="U42" s="3"/>
      <c r="V42" s="3">
        <v>17</v>
      </c>
      <c r="W42" s="3"/>
      <c r="X42" s="3">
        <v>25</v>
      </c>
      <c r="Y42" s="3"/>
      <c r="Z42" s="3"/>
      <c r="AA42" s="3"/>
      <c r="AB42" s="3"/>
      <c r="AC42" s="3"/>
      <c r="AD42" s="3"/>
      <c r="AE42" s="47"/>
      <c r="AF42" s="47"/>
      <c r="AG42" s="34"/>
      <c r="AH42" s="45">
        <v>42</v>
      </c>
    </row>
    <row r="43" spans="1:34" ht="40.5" customHeight="1" x14ac:dyDescent="0.25">
      <c r="A43" s="32" t="s">
        <v>26</v>
      </c>
      <c r="B43" s="4" t="s">
        <v>167</v>
      </c>
      <c r="C43" s="32"/>
      <c r="D43" s="32"/>
      <c r="E43" s="32"/>
      <c r="F43" s="32" t="s">
        <v>155</v>
      </c>
      <c r="G43" s="37"/>
      <c r="H43" s="32"/>
      <c r="I43" s="32"/>
      <c r="J43" s="32"/>
      <c r="K43" s="39">
        <f>SUM(L43:M43)+SUM(R43:S43)</f>
        <v>92</v>
      </c>
      <c r="L43" s="31">
        <v>4</v>
      </c>
      <c r="M43" s="32">
        <v>78</v>
      </c>
      <c r="N43" s="32">
        <v>36</v>
      </c>
      <c r="O43" s="32">
        <v>42</v>
      </c>
      <c r="P43" s="32"/>
      <c r="Q43" s="32"/>
      <c r="R43" s="32">
        <v>2</v>
      </c>
      <c r="S43" s="32">
        <v>8</v>
      </c>
      <c r="T43" s="32"/>
      <c r="U43" s="32"/>
      <c r="V43" s="32">
        <v>34</v>
      </c>
      <c r="W43" s="32">
        <v>2</v>
      </c>
      <c r="X43" s="32">
        <v>54</v>
      </c>
      <c r="Y43" s="32">
        <v>2</v>
      </c>
      <c r="Z43" s="32"/>
      <c r="AA43" s="32"/>
      <c r="AB43" s="32"/>
      <c r="AC43" s="32"/>
      <c r="AD43" s="32"/>
      <c r="AE43" s="47"/>
      <c r="AF43" s="47"/>
      <c r="AG43" s="34"/>
      <c r="AH43" s="45">
        <v>96</v>
      </c>
    </row>
    <row r="44" spans="1:34" ht="40.5" customHeight="1" x14ac:dyDescent="0.25">
      <c r="A44" s="3" t="s">
        <v>27</v>
      </c>
      <c r="B44" s="4"/>
      <c r="C44" s="3"/>
      <c r="D44" s="3"/>
      <c r="E44" s="3"/>
      <c r="F44" s="3"/>
      <c r="G44" s="3"/>
      <c r="H44" s="3"/>
      <c r="I44" s="3"/>
      <c r="J44" s="3"/>
      <c r="K44" s="42"/>
      <c r="L44" s="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47"/>
      <c r="AF44" s="47"/>
      <c r="AG44" s="34"/>
    </row>
    <row r="45" spans="1:34" ht="27.75" customHeight="1" x14ac:dyDescent="0.25">
      <c r="A45" s="6" t="s">
        <v>61</v>
      </c>
      <c r="B45" s="7" t="s">
        <v>150</v>
      </c>
      <c r="C45" s="6"/>
      <c r="D45" s="6"/>
      <c r="E45" s="6"/>
      <c r="F45" s="6"/>
      <c r="G45" s="6"/>
      <c r="H45" s="6"/>
      <c r="I45" s="6"/>
      <c r="J45" s="6"/>
      <c r="K45" s="8" t="e">
        <f>K46+K52+K58+K64+K69+#REF!</f>
        <v>#REF!</v>
      </c>
      <c r="L45" s="8">
        <f>SUM(L46:L74)</f>
        <v>82</v>
      </c>
      <c r="M45" s="6">
        <f>T45+U45+V45+X45+Z45+AB45+AD45+AF45</f>
        <v>2072</v>
      </c>
      <c r="N45" s="8">
        <f t="shared" ref="N45:AF45" si="7">SUM(N46:N74)</f>
        <v>448</v>
      </c>
      <c r="O45" s="8">
        <f t="shared" si="7"/>
        <v>230</v>
      </c>
      <c r="P45" s="8">
        <f t="shared" si="7"/>
        <v>40</v>
      </c>
      <c r="Q45" s="8">
        <f t="shared" si="7"/>
        <v>1188</v>
      </c>
      <c r="R45" s="8">
        <f t="shared" si="7"/>
        <v>18</v>
      </c>
      <c r="S45" s="8">
        <f t="shared" si="7"/>
        <v>68</v>
      </c>
      <c r="T45" s="6">
        <f t="shared" si="7"/>
        <v>0</v>
      </c>
      <c r="U45" s="6">
        <f t="shared" si="7"/>
        <v>0</v>
      </c>
      <c r="V45" s="6">
        <f t="shared" si="7"/>
        <v>64</v>
      </c>
      <c r="W45" s="6">
        <f t="shared" si="7"/>
        <v>4</v>
      </c>
      <c r="X45" s="6">
        <f t="shared" si="7"/>
        <v>544</v>
      </c>
      <c r="Y45" s="6">
        <f t="shared" si="7"/>
        <v>16</v>
      </c>
      <c r="Z45" s="6">
        <f t="shared" si="7"/>
        <v>400</v>
      </c>
      <c r="AA45" s="6">
        <f t="shared" si="7"/>
        <v>6</v>
      </c>
      <c r="AB45" s="6">
        <f t="shared" si="7"/>
        <v>670</v>
      </c>
      <c r="AC45" s="6">
        <f t="shared" si="7"/>
        <v>20</v>
      </c>
      <c r="AD45" s="6">
        <f t="shared" si="7"/>
        <v>394</v>
      </c>
      <c r="AE45" s="48">
        <f t="shared" si="7"/>
        <v>0</v>
      </c>
      <c r="AF45" s="48">
        <f t="shared" si="7"/>
        <v>0</v>
      </c>
      <c r="AG45" s="34"/>
    </row>
    <row r="46" spans="1:34" ht="69" customHeight="1" x14ac:dyDescent="0.25">
      <c r="A46" s="3" t="s">
        <v>28</v>
      </c>
      <c r="B46" s="4" t="s">
        <v>169</v>
      </c>
      <c r="C46" s="3"/>
      <c r="D46" s="3"/>
      <c r="E46" s="3"/>
      <c r="F46" s="3"/>
      <c r="G46" s="3"/>
      <c r="H46" s="3"/>
      <c r="I46" s="3"/>
      <c r="J46" s="3"/>
      <c r="K46" s="5">
        <f>SUM(K47:K50)</f>
        <v>500</v>
      </c>
      <c r="L46" s="5"/>
      <c r="M46" s="5"/>
      <c r="N46" s="5"/>
      <c r="O46" s="5"/>
      <c r="P46" s="5"/>
      <c r="Q46" s="5"/>
      <c r="R46" s="5"/>
      <c r="S46" s="5"/>
      <c r="T46" s="3"/>
      <c r="U46" s="3"/>
      <c r="V46" s="3"/>
      <c r="W46" s="3"/>
      <c r="X46" s="3"/>
      <c r="Y46" s="3"/>
      <c r="Z46" s="3"/>
      <c r="AA46" s="3"/>
      <c r="AB46" s="20"/>
      <c r="AC46" s="20"/>
      <c r="AD46" s="20"/>
      <c r="AE46" s="47"/>
      <c r="AF46" s="47"/>
      <c r="AG46" s="35"/>
      <c r="AH46" s="1">
        <v>500</v>
      </c>
    </row>
    <row r="47" spans="1:34" ht="81" customHeight="1" x14ac:dyDescent="0.25">
      <c r="A47" s="3" t="s">
        <v>29</v>
      </c>
      <c r="B47" s="4" t="s">
        <v>175</v>
      </c>
      <c r="C47" s="3"/>
      <c r="D47" s="3"/>
      <c r="E47" s="3"/>
      <c r="F47" s="3" t="s">
        <v>155</v>
      </c>
      <c r="G47" s="3"/>
      <c r="H47" s="10"/>
      <c r="I47" s="3"/>
      <c r="J47" s="3"/>
      <c r="K47" s="5">
        <v>132</v>
      </c>
      <c r="L47" s="5">
        <v>10</v>
      </c>
      <c r="M47" s="3">
        <v>112</v>
      </c>
      <c r="N47" s="3">
        <v>82</v>
      </c>
      <c r="O47" s="3">
        <v>20</v>
      </c>
      <c r="P47" s="3"/>
      <c r="Q47" s="3"/>
      <c r="R47" s="3">
        <v>2</v>
      </c>
      <c r="S47" s="3">
        <v>8</v>
      </c>
      <c r="T47" s="3"/>
      <c r="U47" s="3"/>
      <c r="V47" s="3">
        <v>64</v>
      </c>
      <c r="W47" s="3">
        <v>4</v>
      </c>
      <c r="X47" s="3">
        <v>58</v>
      </c>
      <c r="Y47" s="3">
        <v>6</v>
      </c>
      <c r="Z47" s="3"/>
      <c r="AA47" s="3"/>
      <c r="AB47" s="3"/>
      <c r="AC47" s="3"/>
      <c r="AD47" s="3"/>
      <c r="AE47" s="47"/>
      <c r="AF47" s="47"/>
      <c r="AG47" s="34"/>
    </row>
    <row r="48" spans="1:34" s="18" customFormat="1" ht="81" customHeight="1" x14ac:dyDescent="0.25">
      <c r="A48" s="3" t="s">
        <v>30</v>
      </c>
      <c r="B48" s="4" t="s">
        <v>176</v>
      </c>
      <c r="C48" s="10"/>
      <c r="D48" s="10"/>
      <c r="E48" s="10"/>
      <c r="F48" s="10" t="s">
        <v>155</v>
      </c>
      <c r="G48" s="10"/>
      <c r="H48" s="19"/>
      <c r="I48" s="10"/>
      <c r="J48" s="10"/>
      <c r="K48" s="5">
        <v>116</v>
      </c>
      <c r="L48" s="5">
        <v>14</v>
      </c>
      <c r="M48" s="3">
        <v>72</v>
      </c>
      <c r="N48" s="10">
        <v>48</v>
      </c>
      <c r="O48" s="10">
        <v>24</v>
      </c>
      <c r="P48" s="10">
        <v>20</v>
      </c>
      <c r="Q48" s="10"/>
      <c r="R48" s="10">
        <v>2</v>
      </c>
      <c r="S48" s="10">
        <v>8</v>
      </c>
      <c r="T48" s="3"/>
      <c r="U48" s="3"/>
      <c r="V48" s="3"/>
      <c r="W48" s="3"/>
      <c r="X48" s="3">
        <v>102</v>
      </c>
      <c r="Y48" s="3"/>
      <c r="Z48" s="3"/>
      <c r="AA48" s="3"/>
      <c r="AB48" s="3"/>
      <c r="AC48" s="3"/>
      <c r="AD48" s="3"/>
      <c r="AE48" s="47"/>
      <c r="AF48" s="47"/>
      <c r="AG48" s="34"/>
    </row>
    <row r="49" spans="1:35" s="18" customFormat="1" ht="38.25" customHeight="1" x14ac:dyDescent="0.25">
      <c r="A49" s="3" t="s">
        <v>31</v>
      </c>
      <c r="B49" s="4"/>
      <c r="C49" s="3"/>
      <c r="D49" s="3"/>
      <c r="E49" s="3"/>
      <c r="F49" s="3" t="s">
        <v>177</v>
      </c>
      <c r="G49" s="3"/>
      <c r="H49" s="3"/>
      <c r="I49" s="3"/>
      <c r="J49" s="3"/>
      <c r="K49" s="5">
        <v>108</v>
      </c>
      <c r="L49" s="5"/>
      <c r="M49" s="3"/>
      <c r="N49" s="3"/>
      <c r="O49" s="3"/>
      <c r="P49" s="3"/>
      <c r="Q49" s="3">
        <v>108</v>
      </c>
      <c r="R49" s="3"/>
      <c r="S49" s="3"/>
      <c r="T49" s="3"/>
      <c r="U49" s="3"/>
      <c r="V49" s="3"/>
      <c r="W49" s="3"/>
      <c r="X49" s="3">
        <v>108</v>
      </c>
      <c r="Y49" s="3"/>
      <c r="Z49" s="41"/>
      <c r="AA49" s="3"/>
      <c r="AB49" s="41"/>
      <c r="AC49" s="3"/>
      <c r="AD49" s="3"/>
      <c r="AE49" s="47"/>
      <c r="AF49" s="47"/>
      <c r="AG49" s="34"/>
    </row>
    <row r="50" spans="1:35" x14ac:dyDescent="0.25">
      <c r="A50" s="3" t="s">
        <v>32</v>
      </c>
      <c r="B50" s="4"/>
      <c r="C50" s="3"/>
      <c r="D50" s="3"/>
      <c r="E50" s="3"/>
      <c r="F50" s="3" t="s">
        <v>156</v>
      </c>
      <c r="G50" s="3"/>
      <c r="H50" s="3"/>
      <c r="I50" s="3"/>
      <c r="J50" s="3"/>
      <c r="K50" s="5">
        <v>144</v>
      </c>
      <c r="L50" s="5"/>
      <c r="M50" s="3"/>
      <c r="N50" s="3"/>
      <c r="O50" s="3"/>
      <c r="P50" s="3"/>
      <c r="Q50" s="3">
        <v>144</v>
      </c>
      <c r="R50" s="3"/>
      <c r="S50" s="3"/>
      <c r="T50" s="3"/>
      <c r="U50" s="3"/>
      <c r="V50" s="3"/>
      <c r="W50" s="3"/>
      <c r="X50" s="3"/>
      <c r="Y50" s="3"/>
      <c r="Z50" s="41"/>
      <c r="AA50" s="3"/>
      <c r="AB50" s="41"/>
      <c r="AC50" s="3"/>
      <c r="AD50" s="3"/>
      <c r="AE50" s="47"/>
      <c r="AF50" s="47"/>
      <c r="AG50" s="34"/>
    </row>
    <row r="51" spans="1:35" x14ac:dyDescent="0.25">
      <c r="A51" s="3" t="s">
        <v>33</v>
      </c>
      <c r="B51" s="4"/>
      <c r="C51" s="3"/>
      <c r="D51" s="3"/>
      <c r="E51" s="3"/>
      <c r="F51" s="3"/>
      <c r="G51" s="3"/>
      <c r="H51" s="3"/>
      <c r="I51" s="3"/>
      <c r="J51" s="3"/>
      <c r="K51" s="5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>
        <v>144</v>
      </c>
      <c r="Y51" s="3"/>
      <c r="Z51" s="3"/>
      <c r="AA51" s="3"/>
      <c r="AB51" s="3"/>
      <c r="AC51" s="3"/>
      <c r="AD51" s="3"/>
      <c r="AE51" s="47"/>
      <c r="AF51" s="47"/>
      <c r="AG51" s="34"/>
    </row>
    <row r="52" spans="1:35" ht="80.25" customHeight="1" x14ac:dyDescent="0.25">
      <c r="A52" s="3" t="s">
        <v>34</v>
      </c>
      <c r="B52" s="4" t="s">
        <v>171</v>
      </c>
      <c r="C52" s="3"/>
      <c r="D52" s="3"/>
      <c r="E52" s="3"/>
      <c r="F52" s="3"/>
      <c r="G52" s="3"/>
      <c r="H52" s="3"/>
      <c r="I52" s="3"/>
      <c r="J52" s="3"/>
      <c r="K52" s="5">
        <f>SUM(K53:K56)</f>
        <v>450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0"/>
      <c r="AF52" s="47"/>
      <c r="AG52" s="34"/>
      <c r="AH52" s="1">
        <v>450</v>
      </c>
    </row>
    <row r="53" spans="1:35" ht="105.75" customHeight="1" x14ac:dyDescent="0.25">
      <c r="A53" s="3" t="s">
        <v>35</v>
      </c>
      <c r="B53" s="4" t="s">
        <v>174</v>
      </c>
      <c r="C53" s="3"/>
      <c r="D53" s="3"/>
      <c r="E53" s="3"/>
      <c r="F53" s="3" t="s">
        <v>155</v>
      </c>
      <c r="G53" s="3"/>
      <c r="H53" s="3"/>
      <c r="I53" s="3"/>
      <c r="J53" s="3"/>
      <c r="K53" s="5">
        <v>142</v>
      </c>
      <c r="L53" s="5">
        <v>10</v>
      </c>
      <c r="M53" s="3">
        <v>122</v>
      </c>
      <c r="N53" s="3">
        <v>62</v>
      </c>
      <c r="O53" s="3">
        <v>60</v>
      </c>
      <c r="P53" s="3"/>
      <c r="Q53" s="3"/>
      <c r="R53" s="3">
        <v>2</v>
      </c>
      <c r="S53" s="3">
        <v>8</v>
      </c>
      <c r="T53" s="3"/>
      <c r="U53" s="3"/>
      <c r="V53" s="3"/>
      <c r="W53" s="3"/>
      <c r="X53" s="3">
        <v>132</v>
      </c>
      <c r="Y53" s="3">
        <v>10</v>
      </c>
      <c r="Z53" s="3"/>
      <c r="AA53" s="3"/>
      <c r="AB53" s="3"/>
      <c r="AC53" s="3"/>
      <c r="AD53" s="3"/>
      <c r="AE53" s="47"/>
      <c r="AF53" s="47"/>
      <c r="AG53" s="34"/>
    </row>
    <row r="54" spans="1:35" ht="89.25" customHeight="1" x14ac:dyDescent="0.25">
      <c r="A54" s="45" t="s">
        <v>172</v>
      </c>
      <c r="B54" s="4" t="s">
        <v>173</v>
      </c>
      <c r="C54" s="45"/>
      <c r="D54" s="45"/>
      <c r="E54" s="45"/>
      <c r="F54" s="45"/>
      <c r="G54" s="45" t="s">
        <v>155</v>
      </c>
      <c r="H54" s="45"/>
      <c r="I54" s="45"/>
      <c r="J54" s="45"/>
      <c r="K54" s="44">
        <v>92</v>
      </c>
      <c r="L54" s="44">
        <v>14</v>
      </c>
      <c r="M54" s="45">
        <v>48</v>
      </c>
      <c r="N54" s="45">
        <v>30</v>
      </c>
      <c r="O54" s="45">
        <v>18</v>
      </c>
      <c r="P54" s="45">
        <v>20</v>
      </c>
      <c r="Q54" s="45"/>
      <c r="R54" s="45">
        <v>2</v>
      </c>
      <c r="S54" s="45">
        <v>8</v>
      </c>
      <c r="T54" s="45"/>
      <c r="U54" s="45"/>
      <c r="V54" s="45"/>
      <c r="W54" s="45"/>
      <c r="X54" s="45"/>
      <c r="Y54" s="45"/>
      <c r="Z54" s="45">
        <v>78</v>
      </c>
      <c r="AA54" s="45"/>
      <c r="AB54" s="45"/>
      <c r="AC54" s="45"/>
      <c r="AD54" s="45"/>
      <c r="AE54" s="47"/>
      <c r="AF54" s="47"/>
      <c r="AG54" s="34"/>
    </row>
    <row r="55" spans="1:35" ht="36" customHeight="1" x14ac:dyDescent="0.25">
      <c r="A55" s="3" t="s">
        <v>36</v>
      </c>
      <c r="B55" s="4"/>
      <c r="C55" s="3"/>
      <c r="D55" s="3"/>
      <c r="E55" s="3"/>
      <c r="F55" s="3"/>
      <c r="G55" s="3" t="s">
        <v>156</v>
      </c>
      <c r="H55" s="3"/>
      <c r="I55" s="3"/>
      <c r="J55" s="3"/>
      <c r="K55" s="5">
        <v>72</v>
      </c>
      <c r="L55" s="5"/>
      <c r="M55" s="3"/>
      <c r="N55" s="3"/>
      <c r="O55" s="3"/>
      <c r="P55" s="3"/>
      <c r="Q55" s="3">
        <v>72</v>
      </c>
      <c r="R55" s="3"/>
      <c r="S55" s="3"/>
      <c r="T55" s="3"/>
      <c r="U55" s="3"/>
      <c r="V55" s="3"/>
      <c r="W55" s="3"/>
      <c r="X55" s="3"/>
      <c r="Y55" s="3"/>
      <c r="Z55" s="3">
        <v>72</v>
      </c>
      <c r="AA55" s="3"/>
      <c r="AB55" s="3"/>
      <c r="AC55" s="3"/>
      <c r="AD55" s="3"/>
      <c r="AE55" s="47"/>
      <c r="AF55" s="47"/>
      <c r="AG55" s="34"/>
    </row>
    <row r="56" spans="1:35" x14ac:dyDescent="0.25">
      <c r="A56" s="3" t="s">
        <v>37</v>
      </c>
      <c r="B56" s="4"/>
      <c r="C56" s="3"/>
      <c r="D56" s="3"/>
      <c r="E56" s="3"/>
      <c r="F56" s="3"/>
      <c r="G56" s="3" t="s">
        <v>156</v>
      </c>
      <c r="H56" s="3"/>
      <c r="I56" s="3"/>
      <c r="J56" s="3"/>
      <c r="K56" s="5">
        <v>144</v>
      </c>
      <c r="L56" s="5"/>
      <c r="M56" s="3"/>
      <c r="N56" s="3"/>
      <c r="O56" s="3"/>
      <c r="P56" s="3"/>
      <c r="Q56" s="3">
        <v>144</v>
      </c>
      <c r="R56" s="3"/>
      <c r="S56" s="3"/>
      <c r="T56" s="3"/>
      <c r="U56" s="3"/>
      <c r="V56" s="3"/>
      <c r="W56" s="3"/>
      <c r="X56" s="3"/>
      <c r="Y56" s="3"/>
      <c r="Z56" s="3">
        <v>144</v>
      </c>
      <c r="AA56" s="3"/>
      <c r="AB56" s="3"/>
      <c r="AC56" s="3"/>
      <c r="AD56" s="3"/>
      <c r="AE56" s="47"/>
      <c r="AF56" s="47"/>
      <c r="AG56" s="34"/>
    </row>
    <row r="57" spans="1:35" x14ac:dyDescent="0.25">
      <c r="A57" s="3" t="s">
        <v>38</v>
      </c>
      <c r="B57" s="4"/>
      <c r="C57" s="3"/>
      <c r="D57" s="3"/>
      <c r="E57" s="3"/>
      <c r="F57" s="3"/>
      <c r="G57" s="3"/>
      <c r="H57" s="3"/>
      <c r="I57" s="3"/>
      <c r="J57" s="3"/>
      <c r="K57" s="5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47"/>
      <c r="AF57" s="47"/>
      <c r="AG57" s="34"/>
    </row>
    <row r="58" spans="1:35" ht="91.5" customHeight="1" x14ac:dyDescent="0.25">
      <c r="A58" s="3" t="s">
        <v>39</v>
      </c>
      <c r="B58" s="4" t="s">
        <v>178</v>
      </c>
      <c r="C58" s="3"/>
      <c r="D58" s="3"/>
      <c r="E58" s="3"/>
      <c r="F58" s="3"/>
      <c r="G58" s="3"/>
      <c r="H58" s="3"/>
      <c r="I58" s="3"/>
      <c r="J58" s="3"/>
      <c r="K58" s="5">
        <f>SUM(K59:K62)</f>
        <v>500</v>
      </c>
      <c r="L58" s="5"/>
      <c r="M58" s="5"/>
      <c r="N58" s="5"/>
      <c r="O58" s="5"/>
      <c r="P58" s="5"/>
      <c r="Q58" s="5"/>
      <c r="R58" s="5"/>
      <c r="S58" s="5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47"/>
      <c r="AF58" s="47"/>
      <c r="AG58" s="34"/>
      <c r="AH58" s="1">
        <v>506</v>
      </c>
    </row>
    <row r="59" spans="1:35" ht="91.5" customHeight="1" x14ac:dyDescent="0.25">
      <c r="A59" s="52" t="s">
        <v>59</v>
      </c>
      <c r="B59" s="4"/>
      <c r="C59" s="54"/>
      <c r="D59" s="54"/>
      <c r="E59" s="54"/>
      <c r="F59" s="54"/>
      <c r="G59" s="54"/>
      <c r="H59" s="54" t="s">
        <v>155</v>
      </c>
      <c r="I59" s="54"/>
      <c r="J59" s="54"/>
      <c r="K59" s="51">
        <v>180</v>
      </c>
      <c r="L59" s="51">
        <v>12</v>
      </c>
      <c r="M59" s="51">
        <v>158</v>
      </c>
      <c r="N59" s="53">
        <v>134</v>
      </c>
      <c r="O59" s="53">
        <v>24</v>
      </c>
      <c r="P59" s="53"/>
      <c r="Q59" s="53"/>
      <c r="R59" s="53">
        <v>2</v>
      </c>
      <c r="S59" s="53">
        <v>8</v>
      </c>
      <c r="T59" s="52"/>
      <c r="U59" s="52"/>
      <c r="V59" s="52"/>
      <c r="W59" s="52"/>
      <c r="X59" s="52"/>
      <c r="Y59" s="52"/>
      <c r="Z59" s="52">
        <v>106</v>
      </c>
      <c r="AA59" s="52">
        <v>6</v>
      </c>
      <c r="AB59" s="52">
        <v>62</v>
      </c>
      <c r="AC59" s="52">
        <v>6</v>
      </c>
      <c r="AD59" s="52"/>
      <c r="AE59" s="47"/>
      <c r="AF59" s="47"/>
      <c r="AG59" s="34"/>
    </row>
    <row r="60" spans="1:35" ht="54" customHeight="1" x14ac:dyDescent="0.25">
      <c r="A60" s="3" t="s">
        <v>179</v>
      </c>
      <c r="B60" s="4"/>
      <c r="C60" s="10"/>
      <c r="D60" s="10"/>
      <c r="E60" s="10"/>
      <c r="F60" s="10"/>
      <c r="G60" s="10"/>
      <c r="H60" s="10" t="s">
        <v>155</v>
      </c>
      <c r="I60" s="10"/>
      <c r="J60" s="10"/>
      <c r="K60" s="5">
        <v>104</v>
      </c>
      <c r="L60" s="5">
        <v>14</v>
      </c>
      <c r="M60" s="3">
        <v>80</v>
      </c>
      <c r="N60" s="10"/>
      <c r="O60" s="10"/>
      <c r="P60" s="10"/>
      <c r="Q60" s="10"/>
      <c r="R60" s="10">
        <v>2</v>
      </c>
      <c r="S60" s="10">
        <v>8</v>
      </c>
      <c r="T60" s="3"/>
      <c r="U60" s="3"/>
      <c r="V60" s="3"/>
      <c r="W60" s="3"/>
      <c r="X60" s="3"/>
      <c r="Y60" s="3"/>
      <c r="Z60" s="3"/>
      <c r="AA60" s="3"/>
      <c r="AB60" s="3">
        <v>90</v>
      </c>
      <c r="AC60" s="3">
        <v>14</v>
      </c>
      <c r="AD60" s="3"/>
      <c r="AE60" s="47"/>
      <c r="AF60" s="47"/>
      <c r="AG60" s="34"/>
    </row>
    <row r="61" spans="1:35" ht="52.5" customHeight="1" x14ac:dyDescent="0.25">
      <c r="A61" s="3" t="s">
        <v>40</v>
      </c>
      <c r="B61" s="4"/>
      <c r="C61" s="3"/>
      <c r="D61" s="3"/>
      <c r="E61" s="3"/>
      <c r="F61" s="3"/>
      <c r="G61" s="3"/>
      <c r="H61" s="3" t="s">
        <v>156</v>
      </c>
      <c r="I61" s="3"/>
      <c r="J61" s="3"/>
      <c r="K61" s="5">
        <v>72</v>
      </c>
      <c r="L61" s="5"/>
      <c r="M61" s="3"/>
      <c r="N61" s="3"/>
      <c r="O61" s="3"/>
      <c r="P61" s="3"/>
      <c r="Q61" s="3">
        <v>72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>
        <v>72</v>
      </c>
      <c r="AC61" s="3"/>
      <c r="AD61" s="3"/>
      <c r="AE61" s="47"/>
      <c r="AF61" s="47"/>
      <c r="AG61" s="34"/>
    </row>
    <row r="62" spans="1:35" x14ac:dyDescent="0.25">
      <c r="A62" s="3" t="s">
        <v>41</v>
      </c>
      <c r="B62" s="4"/>
      <c r="C62" s="3"/>
      <c r="D62" s="3"/>
      <c r="E62" s="3"/>
      <c r="F62" s="3"/>
      <c r="G62" s="3"/>
      <c r="H62" s="3" t="s">
        <v>156</v>
      </c>
      <c r="I62" s="3"/>
      <c r="J62" s="3"/>
      <c r="K62" s="5">
        <v>144</v>
      </c>
      <c r="L62" s="5"/>
      <c r="M62" s="3"/>
      <c r="N62" s="3"/>
      <c r="O62" s="3"/>
      <c r="P62" s="3"/>
      <c r="Q62" s="3">
        <v>144</v>
      </c>
      <c r="R62" s="3"/>
      <c r="S62" s="3"/>
      <c r="T62" s="3"/>
      <c r="U62" s="3"/>
      <c r="V62" s="3"/>
      <c r="W62" s="3"/>
      <c r="X62" s="3"/>
      <c r="Y62" s="3"/>
      <c r="Z62" s="3"/>
      <c r="AA62" s="3"/>
      <c r="AB62" s="3">
        <v>144</v>
      </c>
      <c r="AC62" s="3"/>
      <c r="AD62" s="3"/>
      <c r="AE62" s="47"/>
      <c r="AF62" s="47"/>
      <c r="AG62" s="34"/>
    </row>
    <row r="63" spans="1:35" x14ac:dyDescent="0.25">
      <c r="A63" s="3" t="s">
        <v>84</v>
      </c>
      <c r="B63" s="4"/>
      <c r="C63" s="3"/>
      <c r="D63" s="3"/>
      <c r="E63" s="3"/>
      <c r="F63" s="3"/>
      <c r="G63" s="3"/>
      <c r="H63" s="3" t="s">
        <v>186</v>
      </c>
      <c r="I63" s="3"/>
      <c r="J63" s="3"/>
      <c r="K63" s="5">
        <v>6</v>
      </c>
      <c r="L63" s="5"/>
      <c r="M63" s="3"/>
      <c r="N63" s="3"/>
      <c r="O63" s="3"/>
      <c r="P63" s="3"/>
      <c r="Q63" s="3"/>
      <c r="R63" s="3">
        <v>2</v>
      </c>
      <c r="S63" s="3">
        <v>4</v>
      </c>
      <c r="T63" s="3"/>
      <c r="U63" s="3"/>
      <c r="V63" s="3"/>
      <c r="W63" s="3"/>
      <c r="X63" s="3"/>
      <c r="Y63" s="3"/>
      <c r="Z63" s="3"/>
      <c r="AA63" s="3"/>
      <c r="AB63" s="3">
        <v>6</v>
      </c>
      <c r="AC63" s="3"/>
      <c r="AD63" s="3"/>
      <c r="AE63" s="47"/>
      <c r="AF63" s="47"/>
      <c r="AG63" s="34"/>
    </row>
    <row r="64" spans="1:35" ht="69.75" customHeight="1" x14ac:dyDescent="0.25">
      <c r="A64" s="3" t="s">
        <v>42</v>
      </c>
      <c r="B64" s="4" t="s">
        <v>180</v>
      </c>
      <c r="C64" s="3"/>
      <c r="D64" s="3"/>
      <c r="E64" s="3"/>
      <c r="F64" s="3"/>
      <c r="G64" s="3"/>
      <c r="H64" s="3"/>
      <c r="I64" s="3"/>
      <c r="J64" s="3"/>
      <c r="K64" s="5">
        <f>SUM(K65:K68)</f>
        <v>482</v>
      </c>
      <c r="L64" s="5"/>
      <c r="M64" s="5"/>
      <c r="N64" s="5"/>
      <c r="O64" s="5"/>
      <c r="P64" s="5"/>
      <c r="Q64" s="5"/>
      <c r="R64" s="5"/>
      <c r="S64" s="5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47"/>
      <c r="AF64" s="47"/>
      <c r="AG64" s="34"/>
      <c r="AI64" s="1">
        <v>482</v>
      </c>
    </row>
    <row r="65" spans="1:35" ht="69.75" customHeight="1" x14ac:dyDescent="0.25">
      <c r="A65" s="52" t="s">
        <v>55</v>
      </c>
      <c r="B65" s="4" t="s">
        <v>181</v>
      </c>
      <c r="C65" s="54"/>
      <c r="D65" s="54"/>
      <c r="E65" s="54"/>
      <c r="F65" s="54"/>
      <c r="G65" s="54"/>
      <c r="H65" s="54" t="s">
        <v>155</v>
      </c>
      <c r="I65" s="54"/>
      <c r="J65" s="54"/>
      <c r="K65" s="51">
        <v>122</v>
      </c>
      <c r="L65" s="53">
        <v>8</v>
      </c>
      <c r="M65" s="51">
        <v>104</v>
      </c>
      <c r="N65" s="53">
        <v>64</v>
      </c>
      <c r="O65" s="53">
        <v>40</v>
      </c>
      <c r="P65" s="53"/>
      <c r="Q65" s="53"/>
      <c r="R65" s="53">
        <v>2</v>
      </c>
      <c r="S65" s="53">
        <v>8</v>
      </c>
      <c r="T65" s="52"/>
      <c r="U65" s="52"/>
      <c r="V65" s="52"/>
      <c r="W65" s="52"/>
      <c r="X65" s="52"/>
      <c r="Y65" s="52"/>
      <c r="Z65" s="52"/>
      <c r="AA65" s="52"/>
      <c r="AB65" s="52">
        <v>104</v>
      </c>
      <c r="AC65" s="52"/>
      <c r="AD65" s="52"/>
      <c r="AE65" s="47"/>
      <c r="AF65" s="47"/>
      <c r="AG65" s="34"/>
    </row>
    <row r="66" spans="1:35" ht="42" customHeight="1" x14ac:dyDescent="0.25">
      <c r="A66" s="3" t="s">
        <v>43</v>
      </c>
      <c r="B66" s="4"/>
      <c r="C66" s="3"/>
      <c r="D66" s="3"/>
      <c r="E66" s="3"/>
      <c r="F66" s="3"/>
      <c r="G66" s="3"/>
      <c r="H66" s="3" t="s">
        <v>156</v>
      </c>
      <c r="I66" s="3"/>
      <c r="J66" s="3"/>
      <c r="K66" s="5">
        <v>192</v>
      </c>
      <c r="L66" s="5"/>
      <c r="M66" s="3"/>
      <c r="N66" s="3"/>
      <c r="O66" s="3"/>
      <c r="P66" s="3"/>
      <c r="Q66" s="3">
        <v>192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>
        <v>192</v>
      </c>
      <c r="AC66" s="3"/>
      <c r="AD66" s="3"/>
      <c r="AE66" s="47"/>
      <c r="AF66" s="47"/>
      <c r="AG66" s="34"/>
    </row>
    <row r="67" spans="1:35" x14ac:dyDescent="0.25">
      <c r="A67" s="3" t="s">
        <v>44</v>
      </c>
      <c r="B67" s="4"/>
      <c r="C67" s="3"/>
      <c r="D67" s="3"/>
      <c r="E67" s="3"/>
      <c r="F67" s="3"/>
      <c r="G67" s="3"/>
      <c r="H67" s="3"/>
      <c r="I67" s="3" t="s">
        <v>156</v>
      </c>
      <c r="J67" s="3"/>
      <c r="K67" s="5">
        <v>168</v>
      </c>
      <c r="L67" s="5"/>
      <c r="M67" s="3"/>
      <c r="N67" s="3"/>
      <c r="O67" s="3"/>
      <c r="P67" s="3"/>
      <c r="Q67" s="3">
        <v>168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>
        <v>168</v>
      </c>
      <c r="AE67" s="47"/>
      <c r="AF67" s="47"/>
      <c r="AG67" s="34"/>
    </row>
    <row r="68" spans="1:35" x14ac:dyDescent="0.25">
      <c r="A68" s="3" t="s">
        <v>45</v>
      </c>
      <c r="B68" s="4"/>
      <c r="C68" s="3"/>
      <c r="D68" s="3"/>
      <c r="E68" s="3"/>
      <c r="F68" s="3"/>
      <c r="G68" s="3"/>
      <c r="H68" s="3"/>
      <c r="I68" s="3"/>
      <c r="J68" s="3"/>
      <c r="K68" s="5"/>
      <c r="L68" s="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47"/>
      <c r="AF68" s="47"/>
      <c r="AG68" s="34"/>
    </row>
    <row r="69" spans="1:35" ht="66.75" customHeight="1" x14ac:dyDescent="0.25">
      <c r="A69" s="3" t="s">
        <v>46</v>
      </c>
      <c r="B69" s="4" t="s">
        <v>183</v>
      </c>
      <c r="C69" s="3"/>
      <c r="D69" s="3"/>
      <c r="E69" s="3"/>
      <c r="F69" s="3"/>
      <c r="G69" s="3"/>
      <c r="H69" s="3"/>
      <c r="I69" s="3"/>
      <c r="J69" s="3"/>
      <c r="K69" s="5"/>
      <c r="L69" s="5"/>
      <c r="M69" s="5"/>
      <c r="N69" s="5"/>
      <c r="O69" s="5"/>
      <c r="P69" s="5"/>
      <c r="Q69" s="5"/>
      <c r="R69" s="5"/>
      <c r="S69" s="5"/>
      <c r="T69" s="3"/>
      <c r="U69" s="3"/>
      <c r="V69" s="3"/>
      <c r="W69" s="3"/>
      <c r="X69" s="3"/>
      <c r="Y69" s="3"/>
      <c r="Z69" s="3"/>
      <c r="AA69" s="3"/>
      <c r="AB69" s="3"/>
      <c r="AC69" s="3"/>
      <c r="AD69" s="20"/>
      <c r="AE69" s="47"/>
      <c r="AF69" s="47"/>
      <c r="AG69" s="34"/>
    </row>
    <row r="70" spans="1:35" ht="56.25" customHeight="1" x14ac:dyDescent="0.25">
      <c r="A70" s="3" t="s">
        <v>58</v>
      </c>
      <c r="B70" s="59" t="s">
        <v>184</v>
      </c>
      <c r="C70" s="10"/>
      <c r="D70" s="10"/>
      <c r="E70" s="10"/>
      <c r="F70" s="10"/>
      <c r="G70" s="10"/>
      <c r="H70" s="10"/>
      <c r="I70" s="10"/>
      <c r="J70" s="10"/>
      <c r="K70" s="26">
        <v>34</v>
      </c>
      <c r="L70" s="9"/>
      <c r="M70" s="10">
        <v>34</v>
      </c>
      <c r="N70" s="38">
        <v>20</v>
      </c>
      <c r="O70" s="38">
        <v>14</v>
      </c>
      <c r="P70" s="10"/>
      <c r="Q70" s="10"/>
      <c r="R70" s="10"/>
      <c r="S70" s="10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>
        <v>34</v>
      </c>
      <c r="AE70" s="47"/>
      <c r="AF70" s="47"/>
      <c r="AG70" s="34"/>
    </row>
    <row r="71" spans="1:35" ht="61.5" customHeight="1" x14ac:dyDescent="0.25">
      <c r="A71" s="58" t="s">
        <v>182</v>
      </c>
      <c r="B71" s="60" t="s">
        <v>185</v>
      </c>
      <c r="C71" s="55"/>
      <c r="D71" s="55"/>
      <c r="E71" s="55"/>
      <c r="F71" s="55"/>
      <c r="G71" s="55"/>
      <c r="H71" s="55"/>
      <c r="I71" s="55"/>
      <c r="J71" s="55" t="s">
        <v>155</v>
      </c>
      <c r="K71" s="56">
        <v>48</v>
      </c>
      <c r="L71" s="57"/>
      <c r="M71" s="55">
        <v>38</v>
      </c>
      <c r="N71" s="55">
        <v>8</v>
      </c>
      <c r="O71" s="55">
        <v>30</v>
      </c>
      <c r="P71" s="55"/>
      <c r="Q71" s="55"/>
      <c r="R71" s="55">
        <v>2</v>
      </c>
      <c r="S71" s="55">
        <v>8</v>
      </c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>
        <v>48</v>
      </c>
      <c r="AE71" s="47"/>
      <c r="AF71" s="47"/>
      <c r="AG71" s="34"/>
    </row>
    <row r="72" spans="1:35" ht="37.5" customHeight="1" x14ac:dyDescent="0.25">
      <c r="A72" s="3" t="s">
        <v>47</v>
      </c>
      <c r="B72" s="4"/>
      <c r="C72" s="3"/>
      <c r="D72" s="3"/>
      <c r="E72" s="3"/>
      <c r="F72" s="3"/>
      <c r="G72" s="3"/>
      <c r="H72" s="3"/>
      <c r="I72" s="3"/>
      <c r="J72" s="3" t="s">
        <v>177</v>
      </c>
      <c r="K72" s="5">
        <v>72</v>
      </c>
      <c r="L72" s="5"/>
      <c r="M72" s="3"/>
      <c r="N72" s="3"/>
      <c r="O72" s="3"/>
      <c r="P72" s="3"/>
      <c r="Q72" s="3">
        <v>72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>
        <v>72</v>
      </c>
      <c r="AE72" s="47"/>
      <c r="AF72" s="47"/>
      <c r="AG72" s="34"/>
    </row>
    <row r="73" spans="1:35" x14ac:dyDescent="0.25">
      <c r="A73" s="3" t="s">
        <v>48</v>
      </c>
      <c r="B73" s="4"/>
      <c r="C73" s="3"/>
      <c r="D73" s="3"/>
      <c r="E73" s="3"/>
      <c r="F73" s="3"/>
      <c r="G73" s="3"/>
      <c r="H73" s="3"/>
      <c r="I73" s="3"/>
      <c r="J73" s="3" t="s">
        <v>156</v>
      </c>
      <c r="K73" s="5">
        <v>72</v>
      </c>
      <c r="L73" s="5"/>
      <c r="M73" s="3"/>
      <c r="N73" s="3"/>
      <c r="O73" s="3"/>
      <c r="P73" s="3"/>
      <c r="Q73" s="3">
        <v>72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>
        <v>72</v>
      </c>
      <c r="AE73" s="47"/>
      <c r="AF73" s="47"/>
      <c r="AG73" s="34"/>
    </row>
    <row r="74" spans="1:35" x14ac:dyDescent="0.25">
      <c r="A74" s="3" t="s">
        <v>69</v>
      </c>
      <c r="B74" s="4"/>
      <c r="C74" s="3"/>
      <c r="D74" s="3"/>
      <c r="E74" s="3"/>
      <c r="F74" s="3"/>
      <c r="G74" s="3"/>
      <c r="H74" s="3"/>
      <c r="I74" s="3"/>
      <c r="J74" s="3"/>
      <c r="K74" s="5"/>
      <c r="L74" s="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47"/>
      <c r="AF74" s="47"/>
      <c r="AG74" s="34"/>
    </row>
    <row r="75" spans="1:35" s="18" customFormat="1" ht="51" x14ac:dyDescent="0.25">
      <c r="A75" s="6" t="s">
        <v>49</v>
      </c>
      <c r="B75" s="7" t="s">
        <v>50</v>
      </c>
      <c r="C75" s="6" t="s">
        <v>108</v>
      </c>
      <c r="D75" s="6"/>
      <c r="E75" s="6"/>
      <c r="F75" s="6"/>
      <c r="G75" s="6"/>
      <c r="H75" s="6"/>
      <c r="I75" s="6"/>
      <c r="J75" s="6"/>
      <c r="K75" s="8">
        <v>144</v>
      </c>
      <c r="L75" s="8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48"/>
      <c r="AF75" s="48"/>
      <c r="AG75" s="34"/>
    </row>
    <row r="76" spans="1:35" ht="23.25" customHeight="1" x14ac:dyDescent="0.25">
      <c r="A76" s="6" t="s">
        <v>51</v>
      </c>
      <c r="B76" s="7" t="s">
        <v>52</v>
      </c>
      <c r="C76" s="6"/>
      <c r="D76" s="6"/>
      <c r="E76" s="6"/>
      <c r="F76" s="6"/>
      <c r="G76" s="6"/>
      <c r="H76" s="6"/>
      <c r="I76" s="6"/>
      <c r="J76" s="6"/>
      <c r="K76" s="8">
        <v>216</v>
      </c>
      <c r="L76" s="8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>
        <v>216</v>
      </c>
      <c r="AE76" s="6"/>
      <c r="AF76" s="6"/>
      <c r="AG76" s="35"/>
      <c r="AI76" s="1">
        <v>216</v>
      </c>
    </row>
    <row r="77" spans="1:35" ht="25.5" x14ac:dyDescent="0.25">
      <c r="A77" s="95" t="s">
        <v>53</v>
      </c>
      <c r="B77" s="95"/>
      <c r="C77" s="6" t="s">
        <v>81</v>
      </c>
      <c r="D77" s="17" t="s">
        <v>82</v>
      </c>
      <c r="E77" s="17" t="s">
        <v>88</v>
      </c>
      <c r="F77" s="17" t="s">
        <v>87</v>
      </c>
      <c r="G77" s="17" t="s">
        <v>89</v>
      </c>
      <c r="H77" s="17" t="s">
        <v>90</v>
      </c>
      <c r="I77" s="17" t="s">
        <v>91</v>
      </c>
      <c r="J77" s="17" t="s">
        <v>85</v>
      </c>
      <c r="K77" s="6" t="e">
        <f>K76+K75+K45+K33+K24+K8+#REF!</f>
        <v>#REF!</v>
      </c>
      <c r="L77" s="6">
        <f t="shared" ref="L77:S77" si="8">L76+L75+L45+L33+L24+L8</f>
        <v>100</v>
      </c>
      <c r="M77" s="6">
        <f t="shared" si="8"/>
        <v>4710</v>
      </c>
      <c r="N77" s="6">
        <f t="shared" si="8"/>
        <v>1487</v>
      </c>
      <c r="O77" s="6">
        <f t="shared" si="8"/>
        <v>1739</v>
      </c>
      <c r="P77" s="6">
        <f t="shared" si="8"/>
        <v>40</v>
      </c>
      <c r="Q77" s="6">
        <f t="shared" si="8"/>
        <v>1188</v>
      </c>
      <c r="R77" s="6">
        <f t="shared" si="8"/>
        <v>32</v>
      </c>
      <c r="S77" s="6">
        <f t="shared" si="8"/>
        <v>124</v>
      </c>
      <c r="T77" s="6">
        <f>T45+T33+T24+T8+T75+T76</f>
        <v>607</v>
      </c>
      <c r="U77" s="6">
        <f>U45+U33+U24+U8+U75+U76</f>
        <v>775</v>
      </c>
      <c r="V77" s="6">
        <f>V45+V33+V24+V8+V75+V76</f>
        <v>554</v>
      </c>
      <c r="W77" s="6">
        <f>W45+W33+W24+W8</f>
        <v>16</v>
      </c>
      <c r="X77" s="6">
        <f>X45+X33+X24+X8+X75+X76</f>
        <v>1000</v>
      </c>
      <c r="Y77" s="6">
        <f>Y45+Y33+Y24+Y8</f>
        <v>22</v>
      </c>
      <c r="Z77" s="6">
        <f>Z45+Z33+Z24+Z8+Z75+Z76</f>
        <v>500</v>
      </c>
      <c r="AA77" s="6">
        <f>AA45+AA33+AA24+AA8</f>
        <v>6</v>
      </c>
      <c r="AB77" s="6">
        <f>AB45+AB33+AB24+AB8+AB75+AB76</f>
        <v>822</v>
      </c>
      <c r="AC77" s="6">
        <f>AC45+AC33+AC24+AC8</f>
        <v>20</v>
      </c>
      <c r="AD77" s="6">
        <f>AD45+AD33+AD24+AD8+AD75+AD76</f>
        <v>668</v>
      </c>
      <c r="AE77" s="6">
        <f>AE45+AE33+AE24+AE8</f>
        <v>0</v>
      </c>
      <c r="AF77" s="6"/>
      <c r="AG77" s="35"/>
    </row>
    <row r="78" spans="1:35" s="14" customFormat="1" x14ac:dyDescent="0.25">
      <c r="A78" s="85" t="s">
        <v>93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5"/>
      <c r="M78" s="89" t="s">
        <v>94</v>
      </c>
      <c r="N78" s="92" t="s">
        <v>95</v>
      </c>
      <c r="O78" s="93"/>
      <c r="P78" s="93"/>
      <c r="Q78" s="93"/>
      <c r="R78" s="93"/>
      <c r="S78" s="94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35"/>
    </row>
    <row r="79" spans="1:35" x14ac:dyDescent="0.25">
      <c r="A79" s="86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8"/>
      <c r="M79" s="90"/>
      <c r="N79" s="92" t="s">
        <v>96</v>
      </c>
      <c r="O79" s="93"/>
      <c r="P79" s="93"/>
      <c r="Q79" s="93"/>
      <c r="R79" s="93"/>
      <c r="S79" s="94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36"/>
    </row>
    <row r="80" spans="1:35" x14ac:dyDescent="0.25">
      <c r="A80" s="86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8"/>
      <c r="M80" s="90"/>
      <c r="N80" s="92" t="s">
        <v>97</v>
      </c>
      <c r="O80" s="93"/>
      <c r="P80" s="93"/>
      <c r="Q80" s="93"/>
      <c r="R80" s="93"/>
      <c r="S80" s="9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36"/>
    </row>
    <row r="81" spans="1:33" x14ac:dyDescent="0.25">
      <c r="A81" s="86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/>
      <c r="M81" s="90"/>
      <c r="N81" s="92" t="s">
        <v>160</v>
      </c>
      <c r="O81" s="93"/>
      <c r="P81" s="93"/>
      <c r="Q81" s="93"/>
      <c r="R81" s="93"/>
      <c r="S81" s="9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36"/>
    </row>
    <row r="82" spans="1:33" x14ac:dyDescent="0.25">
      <c r="A82" s="86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/>
      <c r="M82" s="90"/>
      <c r="N82" s="92" t="s">
        <v>98</v>
      </c>
      <c r="O82" s="93"/>
      <c r="P82" s="93"/>
      <c r="Q82" s="93"/>
      <c r="R82" s="93"/>
      <c r="S82" s="9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36"/>
    </row>
    <row r="83" spans="1:33" x14ac:dyDescent="0.25">
      <c r="A83" s="86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8"/>
      <c r="M83" s="90"/>
      <c r="N83" s="92" t="s">
        <v>99</v>
      </c>
      <c r="O83" s="93"/>
      <c r="P83" s="93"/>
      <c r="Q83" s="93"/>
      <c r="R83" s="93"/>
      <c r="S83" s="9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36"/>
    </row>
    <row r="84" spans="1:33" x14ac:dyDescent="0.25">
      <c r="A84" s="80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2"/>
      <c r="M84" s="91"/>
      <c r="N84" s="92" t="s">
        <v>100</v>
      </c>
      <c r="O84" s="93"/>
      <c r="P84" s="93"/>
      <c r="Q84" s="93"/>
      <c r="R84" s="93"/>
      <c r="S84" s="9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36"/>
    </row>
    <row r="85" spans="1:33" x14ac:dyDescent="0.25">
      <c r="AG85" s="36"/>
    </row>
  </sheetData>
  <mergeCells count="50">
    <mergeCell ref="A1:AF1"/>
    <mergeCell ref="A78:L84"/>
    <mergeCell ref="M78:M84"/>
    <mergeCell ref="N78:S78"/>
    <mergeCell ref="N79:S79"/>
    <mergeCell ref="N80:S80"/>
    <mergeCell ref="N81:S81"/>
    <mergeCell ref="N82:S82"/>
    <mergeCell ref="N83:S83"/>
    <mergeCell ref="N84:S84"/>
    <mergeCell ref="S4:S6"/>
    <mergeCell ref="T4:T6"/>
    <mergeCell ref="N5:P5"/>
    <mergeCell ref="A77:B77"/>
    <mergeCell ref="D4:D6"/>
    <mergeCell ref="E4:E6"/>
    <mergeCell ref="F4:F6"/>
    <mergeCell ref="G4:G6"/>
    <mergeCell ref="A2:A6"/>
    <mergeCell ref="B2:B6"/>
    <mergeCell ref="C2:J3"/>
    <mergeCell ref="C4:C6"/>
    <mergeCell ref="J4:J6"/>
    <mergeCell ref="H4:H6"/>
    <mergeCell ref="M3:S3"/>
    <mergeCell ref="Y4:Y6"/>
    <mergeCell ref="AC4:AC6"/>
    <mergeCell ref="R4:R6"/>
    <mergeCell ref="AD4:AD6"/>
    <mergeCell ref="V4:V6"/>
    <mergeCell ref="W4:W6"/>
    <mergeCell ref="X4:X6"/>
    <mergeCell ref="AB4:AB6"/>
    <mergeCell ref="T3:U3"/>
    <mergeCell ref="K2:K6"/>
    <mergeCell ref="L2:S2"/>
    <mergeCell ref="T2:AF2"/>
    <mergeCell ref="L3:L6"/>
    <mergeCell ref="I4:I6"/>
    <mergeCell ref="Z4:Z6"/>
    <mergeCell ref="AA4:AA6"/>
    <mergeCell ref="AE4:AE6"/>
    <mergeCell ref="Z3:AC3"/>
    <mergeCell ref="M4:P4"/>
    <mergeCell ref="Q4:Q6"/>
    <mergeCell ref="U4:U6"/>
    <mergeCell ref="M5:M6"/>
    <mergeCell ref="V3:Y3"/>
    <mergeCell ref="AD3:AF3"/>
    <mergeCell ref="AF4:AF6"/>
  </mergeCells>
  <pageMargins left="0.39370078740157483" right="0.39370078740157483" top="0.19685039370078741" bottom="0.19685039370078741" header="0" footer="0"/>
  <pageSetup paperSize="9" scale="74" fitToHeight="0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ZAMUR</dc:creator>
  <cp:lastModifiedBy>ZAMUR</cp:lastModifiedBy>
  <cp:lastPrinted>2026-02-09T09:14:50Z</cp:lastPrinted>
  <dcterms:created xsi:type="dcterms:W3CDTF">2023-07-20T06:31:03Z</dcterms:created>
  <dcterms:modified xsi:type="dcterms:W3CDTF">2026-02-27T09:21:13Z</dcterms:modified>
</cp:coreProperties>
</file>